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240" yWindow="240" windowWidth="11580" windowHeight="5850"/>
  </bookViews>
  <sheets>
    <sheet name="Cuadro 11" sheetId="34" r:id="rId1"/>
  </sheets>
  <calcPr calcId="152511"/>
</workbook>
</file>

<file path=xl/calcChain.xml><?xml version="1.0" encoding="utf-8"?>
<calcChain xmlns="http://schemas.openxmlformats.org/spreadsheetml/2006/main">
  <c r="B388" i="34" l="1"/>
  <c r="B387" i="34"/>
  <c r="B386" i="34"/>
  <c r="B385" i="34"/>
  <c r="B384" i="34"/>
  <c r="B383" i="34"/>
  <c r="B382" i="34"/>
  <c r="B381" i="34"/>
  <c r="B379" i="34"/>
  <c r="B378" i="34"/>
  <c r="B377" i="34"/>
  <c r="B376" i="34"/>
  <c r="B375" i="34"/>
  <c r="G373" i="34"/>
  <c r="F373" i="34"/>
  <c r="E373" i="34"/>
  <c r="D373" i="34"/>
  <c r="B371" i="34"/>
  <c r="B370" i="34"/>
  <c r="B369" i="34"/>
  <c r="B368" i="34"/>
  <c r="G366" i="34"/>
  <c r="G364" i="34" s="1"/>
  <c r="F366" i="34"/>
  <c r="E366" i="34"/>
  <c r="D366" i="34"/>
  <c r="F364" i="34"/>
  <c r="B362" i="34"/>
  <c r="B361" i="34"/>
  <c r="B360" i="34"/>
  <c r="B359" i="34"/>
  <c r="B358" i="34"/>
  <c r="B356" i="34"/>
  <c r="B355" i="34"/>
  <c r="B354" i="34"/>
  <c r="B353" i="34"/>
  <c r="B352" i="34"/>
  <c r="G350" i="34"/>
  <c r="F350" i="34"/>
  <c r="E350" i="34"/>
  <c r="D350" i="34"/>
  <c r="B339" i="34"/>
  <c r="B338" i="34"/>
  <c r="B337" i="34"/>
  <c r="G335" i="34"/>
  <c r="G333" i="34" s="1"/>
  <c r="F335" i="34"/>
  <c r="E335" i="34"/>
  <c r="D335" i="34"/>
  <c r="F333" i="34"/>
  <c r="E333" i="34"/>
  <c r="B331" i="34"/>
  <c r="B330" i="34"/>
  <c r="B329" i="34"/>
  <c r="B328" i="34"/>
  <c r="B327" i="34"/>
  <c r="B325" i="34"/>
  <c r="B324" i="34"/>
  <c r="B323" i="34"/>
  <c r="B322" i="34"/>
  <c r="B321" i="34"/>
  <c r="G319" i="34"/>
  <c r="F319" i="34"/>
  <c r="E319" i="34"/>
  <c r="D319" i="34"/>
  <c r="B317" i="34"/>
  <c r="B316" i="34"/>
  <c r="G314" i="34"/>
  <c r="F314" i="34"/>
  <c r="F312" i="34" s="1"/>
  <c r="E314" i="34"/>
  <c r="E312" i="34" s="1"/>
  <c r="D314" i="34"/>
  <c r="G312" i="34"/>
  <c r="D312" i="34"/>
  <c r="B310" i="34"/>
  <c r="B309" i="34"/>
  <c r="B308" i="34"/>
  <c r="B307" i="34"/>
  <c r="B306" i="34"/>
  <c r="B305" i="34"/>
  <c r="B303" i="34"/>
  <c r="B302" i="34"/>
  <c r="B301" i="34"/>
  <c r="B300" i="34"/>
  <c r="B299" i="34"/>
  <c r="G297" i="34"/>
  <c r="F297" i="34"/>
  <c r="E297" i="34"/>
  <c r="D297" i="34"/>
  <c r="B286" i="34"/>
  <c r="B285" i="34"/>
  <c r="G283" i="34"/>
  <c r="F283" i="34"/>
  <c r="F281" i="34" s="1"/>
  <c r="E283" i="34"/>
  <c r="E281" i="34" s="1"/>
  <c r="D283" i="34"/>
  <c r="G281" i="34"/>
  <c r="D281" i="34"/>
  <c r="B279" i="34"/>
  <c r="B278" i="34"/>
  <c r="B277" i="34"/>
  <c r="B276" i="34"/>
  <c r="B275" i="34"/>
  <c r="B274" i="34"/>
  <c r="B273" i="34"/>
  <c r="B272" i="34"/>
  <c r="B270" i="34"/>
  <c r="B269" i="34"/>
  <c r="B268" i="34"/>
  <c r="B267" i="34"/>
  <c r="B266" i="34"/>
  <c r="G264" i="34"/>
  <c r="F264" i="34"/>
  <c r="E264" i="34"/>
  <c r="D264" i="34"/>
  <c r="B264" i="34" s="1"/>
  <c r="B262" i="34"/>
  <c r="B261" i="34"/>
  <c r="G259" i="34"/>
  <c r="F259" i="34"/>
  <c r="F257" i="34" s="1"/>
  <c r="E259" i="34"/>
  <c r="D259" i="34"/>
  <c r="G257" i="34"/>
  <c r="D257" i="34"/>
  <c r="B255" i="34"/>
  <c r="B254" i="34"/>
  <c r="B253" i="34"/>
  <c r="B252" i="34"/>
  <c r="B251" i="34"/>
  <c r="B250" i="34"/>
  <c r="B249" i="34"/>
  <c r="B248" i="34"/>
  <c r="B246" i="34"/>
  <c r="B245" i="34"/>
  <c r="B244" i="34"/>
  <c r="B243" i="34"/>
  <c r="B242" i="34"/>
  <c r="G240" i="34"/>
  <c r="F240" i="34"/>
  <c r="E240" i="34"/>
  <c r="D240" i="34"/>
  <c r="B240" i="34" s="1"/>
  <c r="B229" i="34"/>
  <c r="B228" i="34"/>
  <c r="B227" i="34"/>
  <c r="B226" i="34"/>
  <c r="G224" i="34"/>
  <c r="F224" i="34"/>
  <c r="F222" i="34" s="1"/>
  <c r="E224" i="34"/>
  <c r="D224" i="34"/>
  <c r="B224" i="34"/>
  <c r="G222" i="34"/>
  <c r="E222" i="34"/>
  <c r="D222" i="34"/>
  <c r="B220" i="34"/>
  <c r="B219" i="34"/>
  <c r="B218" i="34"/>
  <c r="B217" i="34"/>
  <c r="B216" i="34"/>
  <c r="B215" i="34"/>
  <c r="B213" i="34"/>
  <c r="B212" i="34"/>
  <c r="B211" i="34"/>
  <c r="B210" i="34"/>
  <c r="B209" i="34"/>
  <c r="G207" i="34"/>
  <c r="F207" i="34"/>
  <c r="E207" i="34"/>
  <c r="D207" i="34"/>
  <c r="B205" i="34"/>
  <c r="B204" i="34"/>
  <c r="G202" i="34"/>
  <c r="F202" i="34"/>
  <c r="E202" i="34"/>
  <c r="E200" i="34" s="1"/>
  <c r="D202" i="34"/>
  <c r="B202" i="34" s="1"/>
  <c r="G200" i="34"/>
  <c r="F200" i="34"/>
  <c r="B198" i="34"/>
  <c r="B197" i="34"/>
  <c r="B196" i="34"/>
  <c r="B195" i="34"/>
  <c r="B194" i="34"/>
  <c r="B193" i="34"/>
  <c r="B191" i="34"/>
  <c r="B190" i="34"/>
  <c r="B189" i="34"/>
  <c r="B188" i="34"/>
  <c r="B187" i="34"/>
  <c r="G185" i="34"/>
  <c r="F185" i="34"/>
  <c r="E185" i="34"/>
  <c r="D185" i="34"/>
  <c r="B185" i="34" s="1"/>
  <c r="B183" i="34"/>
  <c r="B182" i="34"/>
  <c r="B181" i="34"/>
  <c r="G179" i="34"/>
  <c r="F179" i="34"/>
  <c r="B179" i="34" s="1"/>
  <c r="E179" i="34"/>
  <c r="D179" i="34"/>
  <c r="F177" i="34"/>
  <c r="E177" i="34"/>
  <c r="B168" i="34"/>
  <c r="B167" i="34"/>
  <c r="B166" i="34"/>
  <c r="B165" i="34"/>
  <c r="B164" i="34"/>
  <c r="B163" i="34"/>
  <c r="B162" i="34"/>
  <c r="B160" i="34"/>
  <c r="B159" i="34"/>
  <c r="B158" i="34"/>
  <c r="B157" i="34"/>
  <c r="B156" i="34"/>
  <c r="G154" i="34"/>
  <c r="F154" i="34"/>
  <c r="B154" i="34" s="1"/>
  <c r="E154" i="34"/>
  <c r="D154" i="34"/>
  <c r="D147" i="34" s="1"/>
  <c r="B152" i="34"/>
  <c r="B151" i="34"/>
  <c r="G149" i="34"/>
  <c r="F149" i="34"/>
  <c r="E149" i="34"/>
  <c r="E147" i="34" s="1"/>
  <c r="D149" i="34"/>
  <c r="G147" i="34"/>
  <c r="B145" i="34"/>
  <c r="B144" i="34"/>
  <c r="B143" i="34"/>
  <c r="B142" i="34"/>
  <c r="B141" i="34"/>
  <c r="B140" i="34"/>
  <c r="B139" i="34"/>
  <c r="B137" i="34"/>
  <c r="B136" i="34"/>
  <c r="B135" i="34"/>
  <c r="B134" i="34"/>
  <c r="B133" i="34"/>
  <c r="G131" i="34"/>
  <c r="F131" i="34"/>
  <c r="E131" i="34"/>
  <c r="D131" i="34"/>
  <c r="B131" i="34" s="1"/>
  <c r="B129" i="34"/>
  <c r="B128" i="34"/>
  <c r="B127" i="34"/>
  <c r="B126" i="34"/>
  <c r="G124" i="34"/>
  <c r="G122" i="34" s="1"/>
  <c r="F124" i="34"/>
  <c r="F122" i="34" s="1"/>
  <c r="E124" i="34"/>
  <c r="D124" i="34"/>
  <c r="B124" i="34"/>
  <c r="E122" i="34"/>
  <c r="D122" i="34"/>
  <c r="B113" i="34"/>
  <c r="B112" i="34"/>
  <c r="B111" i="34"/>
  <c r="B110" i="34"/>
  <c r="B109" i="34"/>
  <c r="B108" i="34"/>
  <c r="B107" i="34"/>
  <c r="B105" i="34"/>
  <c r="B104" i="34"/>
  <c r="B103" i="34"/>
  <c r="B102" i="34"/>
  <c r="B101" i="34"/>
  <c r="G99" i="34"/>
  <c r="F99" i="34"/>
  <c r="E99" i="34"/>
  <c r="D99" i="34"/>
  <c r="B99" i="34"/>
  <c r="B97" i="34"/>
  <c r="B96" i="34"/>
  <c r="B95" i="34"/>
  <c r="G93" i="34"/>
  <c r="F93" i="34"/>
  <c r="E93" i="34"/>
  <c r="D93" i="34"/>
  <c r="B93" i="34"/>
  <c r="E91" i="34"/>
  <c r="D91" i="34"/>
  <c r="B89" i="34"/>
  <c r="B88" i="34"/>
  <c r="B87" i="34"/>
  <c r="B86" i="34"/>
  <c r="B85" i="34"/>
  <c r="B84" i="34"/>
  <c r="B82" i="34"/>
  <c r="B81" i="34"/>
  <c r="B80" i="34"/>
  <c r="B79" i="34"/>
  <c r="B78" i="34"/>
  <c r="G76" i="34"/>
  <c r="F76" i="34"/>
  <c r="E76" i="34"/>
  <c r="E67" i="34" s="1"/>
  <c r="D76" i="34"/>
  <c r="B74" i="34"/>
  <c r="B73" i="34"/>
  <c r="B72" i="34"/>
  <c r="B71" i="34"/>
  <c r="G69" i="34"/>
  <c r="G67" i="34" s="1"/>
  <c r="F69" i="34"/>
  <c r="F67" i="34" s="1"/>
  <c r="E69" i="34"/>
  <c r="D69" i="34"/>
  <c r="D67" i="34"/>
  <c r="B58" i="34"/>
  <c r="B57" i="34"/>
  <c r="B56" i="34"/>
  <c r="B55" i="34"/>
  <c r="B54" i="34"/>
  <c r="B53" i="34"/>
  <c r="B52" i="34"/>
  <c r="B50" i="34"/>
  <c r="B49" i="34"/>
  <c r="B48" i="34"/>
  <c r="B47" i="34"/>
  <c r="B46" i="34"/>
  <c r="G44" i="34"/>
  <c r="F44" i="34"/>
  <c r="B44" i="34" s="1"/>
  <c r="E44" i="34"/>
  <c r="D44" i="34"/>
  <c r="B42" i="34"/>
  <c r="B41" i="34"/>
  <c r="B40" i="34"/>
  <c r="G38" i="34"/>
  <c r="G36" i="34" s="1"/>
  <c r="F38" i="34"/>
  <c r="E38" i="34"/>
  <c r="D38" i="34"/>
  <c r="E36" i="34"/>
  <c r="D36" i="34"/>
  <c r="B34" i="34"/>
  <c r="B33" i="34"/>
  <c r="B32" i="34"/>
  <c r="B31" i="34"/>
  <c r="B30" i="34"/>
  <c r="B29" i="34"/>
  <c r="B28" i="34"/>
  <c r="B27" i="34"/>
  <c r="B25" i="34"/>
  <c r="B24" i="34"/>
  <c r="B23" i="34"/>
  <c r="B22" i="34"/>
  <c r="B21" i="34"/>
  <c r="G19" i="34"/>
  <c r="F19" i="34"/>
  <c r="E19" i="34"/>
  <c r="D19" i="34"/>
  <c r="B19" i="34" s="1"/>
  <c r="B17" i="34"/>
  <c r="B16" i="34"/>
  <c r="B15" i="34"/>
  <c r="B14" i="34"/>
  <c r="B13" i="34"/>
  <c r="G11" i="34"/>
  <c r="G9" i="34" s="1"/>
  <c r="F11" i="34"/>
  <c r="E11" i="34"/>
  <c r="D11" i="34"/>
  <c r="B11" i="34" s="1"/>
  <c r="F9" i="34"/>
  <c r="E9" i="34"/>
  <c r="C96" i="34" l="1"/>
  <c r="C144" i="34"/>
  <c r="B9" i="34"/>
  <c r="C11" i="34"/>
  <c r="C17" i="34"/>
  <c r="C82" i="34"/>
  <c r="C21" i="34"/>
  <c r="C99" i="34"/>
  <c r="C109" i="34"/>
  <c r="C113" i="34"/>
  <c r="C133" i="34"/>
  <c r="C142" i="34"/>
  <c r="C157" i="34"/>
  <c r="C166" i="34"/>
  <c r="C23" i="34"/>
  <c r="C32" i="34"/>
  <c r="C107" i="34"/>
  <c r="C182" i="34"/>
  <c r="C13" i="34"/>
  <c r="C47" i="34"/>
  <c r="C129" i="34"/>
  <c r="C179" i="34"/>
  <c r="B177" i="34"/>
  <c r="C177" i="34" s="1"/>
  <c r="C30" i="34"/>
  <c r="C41" i="34"/>
  <c r="C44" i="34"/>
  <c r="C15" i="34"/>
  <c r="C54" i="34"/>
  <c r="C80" i="34"/>
  <c r="C89" i="34"/>
  <c r="C127" i="34"/>
  <c r="C154" i="34"/>
  <c r="C29" i="34"/>
  <c r="C198" i="34"/>
  <c r="B222" i="34"/>
  <c r="C222" i="34" s="1"/>
  <c r="C224" i="34"/>
  <c r="C27" i="34"/>
  <c r="C152" i="34"/>
  <c r="C160" i="34"/>
  <c r="C301" i="34"/>
  <c r="C339" i="34"/>
  <c r="C370" i="34"/>
  <c r="C24" i="34"/>
  <c r="C48" i="34"/>
  <c r="C57" i="34"/>
  <c r="B91" i="34"/>
  <c r="C91" i="34" s="1"/>
  <c r="F91" i="34"/>
  <c r="B122" i="34"/>
  <c r="C122" i="34" s="1"/>
  <c r="C131" i="34"/>
  <c r="F147" i="34"/>
  <c r="C189" i="34"/>
  <c r="C196" i="34"/>
  <c r="C205" i="34"/>
  <c r="C240" i="34"/>
  <c r="C242" i="34"/>
  <c r="C249" i="34"/>
  <c r="C262" i="34"/>
  <c r="B283" i="34"/>
  <c r="B314" i="34"/>
  <c r="C354" i="34"/>
  <c r="C381" i="34"/>
  <c r="C387" i="34"/>
  <c r="C42" i="34"/>
  <c r="C53" i="34"/>
  <c r="C164" i="34"/>
  <c r="C187" i="34"/>
  <c r="C202" i="34"/>
  <c r="C251" i="34"/>
  <c r="C286" i="34"/>
  <c r="C317" i="34"/>
  <c r="C356" i="34"/>
  <c r="B373" i="34"/>
  <c r="C373" i="34" s="1"/>
  <c r="E364" i="34"/>
  <c r="C378" i="34"/>
  <c r="C40" i="34"/>
  <c r="C50" i="34"/>
  <c r="C71" i="34"/>
  <c r="C218" i="34"/>
  <c r="E257" i="34"/>
  <c r="B259" i="34"/>
  <c r="C270" i="34"/>
  <c r="C323" i="34"/>
  <c r="C33" i="34"/>
  <c r="D9" i="34"/>
  <c r="C22" i="34"/>
  <c r="C31" i="34"/>
  <c r="B38" i="34"/>
  <c r="F36" i="34"/>
  <c r="C46" i="34"/>
  <c r="C55" i="34"/>
  <c r="B69" i="34"/>
  <c r="B76" i="34"/>
  <c r="C76" i="34" s="1"/>
  <c r="C93" i="34"/>
  <c r="G91" i="34"/>
  <c r="C124" i="34"/>
  <c r="B149" i="34"/>
  <c r="C163" i="34"/>
  <c r="D177" i="34"/>
  <c r="C190" i="34"/>
  <c r="D200" i="34"/>
  <c r="B207" i="34"/>
  <c r="C207" i="34" s="1"/>
  <c r="C209" i="34"/>
  <c r="C216" i="34"/>
  <c r="C264" i="34"/>
  <c r="C273" i="34"/>
  <c r="C279" i="34"/>
  <c r="C303" i="34"/>
  <c r="C310" i="34"/>
  <c r="C325" i="34"/>
  <c r="B335" i="34"/>
  <c r="D333" i="34"/>
  <c r="C337" i="34"/>
  <c r="B366" i="34"/>
  <c r="D364" i="34"/>
  <c r="C368" i="34"/>
  <c r="C158" i="34"/>
  <c r="C167" i="34"/>
  <c r="G177" i="34"/>
  <c r="C183" i="34"/>
  <c r="C194" i="34"/>
  <c r="C213" i="34"/>
  <c r="C229" i="34"/>
  <c r="C246" i="34"/>
  <c r="C255" i="34"/>
  <c r="C268" i="34"/>
  <c r="C277" i="34"/>
  <c r="B297" i="34"/>
  <c r="C297" i="34" s="1"/>
  <c r="C299" i="34"/>
  <c r="C308" i="34"/>
  <c r="B319" i="34"/>
  <c r="C319" i="34" s="1"/>
  <c r="C321" i="34"/>
  <c r="C330" i="34"/>
  <c r="B350" i="34"/>
  <c r="C350" i="34" s="1"/>
  <c r="C352" i="34"/>
  <c r="C361" i="34"/>
  <c r="C376" i="34"/>
  <c r="C385" i="34"/>
  <c r="C156" i="34"/>
  <c r="C165" i="34"/>
  <c r="C181" i="34"/>
  <c r="C191" i="34"/>
  <c r="C211" i="34"/>
  <c r="C220" i="34"/>
  <c r="C227" i="34"/>
  <c r="C244" i="34"/>
  <c r="C253" i="34"/>
  <c r="C266" i="34"/>
  <c r="C275" i="34"/>
  <c r="C306" i="34"/>
  <c r="C328" i="34"/>
  <c r="C359" i="34"/>
  <c r="C383" i="34"/>
  <c r="C149" i="34" l="1"/>
  <c r="B147" i="34"/>
  <c r="C147" i="34" s="1"/>
  <c r="B67" i="34"/>
  <c r="C67" i="34" s="1"/>
  <c r="C69" i="34"/>
  <c r="B36" i="34"/>
  <c r="C36" i="34" s="1"/>
  <c r="C38" i="34"/>
  <c r="B312" i="34"/>
  <c r="C312" i="34" s="1"/>
  <c r="C314" i="34"/>
  <c r="B200" i="34"/>
  <c r="C200" i="34" s="1"/>
  <c r="C388" i="34"/>
  <c r="C379" i="34"/>
  <c r="C369" i="34"/>
  <c r="C355" i="34"/>
  <c r="C338" i="34"/>
  <c r="C324" i="34"/>
  <c r="C316" i="34"/>
  <c r="C302" i="34"/>
  <c r="C285" i="34"/>
  <c r="C272" i="34"/>
  <c r="C250" i="34"/>
  <c r="C217" i="34"/>
  <c r="C197" i="34"/>
  <c r="C188" i="34"/>
  <c r="C162" i="34"/>
  <c r="C151" i="34"/>
  <c r="C145" i="34"/>
  <c r="C143" i="34"/>
  <c r="C141" i="34"/>
  <c r="C139" i="34"/>
  <c r="C136" i="34"/>
  <c r="C134" i="34"/>
  <c r="C128" i="34"/>
  <c r="C126" i="34"/>
  <c r="C112" i="34"/>
  <c r="C110" i="34"/>
  <c r="C108" i="34"/>
  <c r="C105" i="34"/>
  <c r="C103" i="34"/>
  <c r="C101" i="34"/>
  <c r="C97" i="34"/>
  <c r="C95" i="34"/>
  <c r="C88" i="34"/>
  <c r="C86" i="34"/>
  <c r="C84" i="34"/>
  <c r="C81" i="34"/>
  <c r="C79" i="34"/>
  <c r="C73" i="34"/>
  <c r="C382" i="34"/>
  <c r="C371" i="34"/>
  <c r="C358" i="34"/>
  <c r="C327" i="34"/>
  <c r="C305" i="34"/>
  <c r="C274" i="34"/>
  <c r="C252" i="34"/>
  <c r="C243" i="34"/>
  <c r="C226" i="34"/>
  <c r="C219" i="34"/>
  <c r="C377" i="34"/>
  <c r="C362" i="34"/>
  <c r="C329" i="34"/>
  <c r="C307" i="34"/>
  <c r="C276" i="34"/>
  <c r="C9" i="34"/>
  <c r="C386" i="34"/>
  <c r="C204" i="34"/>
  <c r="C375" i="34"/>
  <c r="C360" i="34"/>
  <c r="C58" i="34"/>
  <c r="C49" i="34"/>
  <c r="C34" i="34"/>
  <c r="C25" i="34"/>
  <c r="C16" i="34"/>
  <c r="C14" i="34"/>
  <c r="C384" i="34"/>
  <c r="C331" i="34"/>
  <c r="C309" i="34"/>
  <c r="C278" i="34"/>
  <c r="C245" i="34"/>
  <c r="C215" i="34"/>
  <c r="C168" i="34"/>
  <c r="C353" i="34"/>
  <c r="C267" i="34"/>
  <c r="C261" i="34"/>
  <c r="C248" i="34"/>
  <c r="C195" i="34"/>
  <c r="C322" i="34"/>
  <c r="C300" i="34"/>
  <c r="C269" i="34"/>
  <c r="C254" i="34"/>
  <c r="C228" i="34"/>
  <c r="C159" i="34"/>
  <c r="C140" i="34"/>
  <c r="C111" i="34"/>
  <c r="C102" i="34"/>
  <c r="C87" i="34"/>
  <c r="C78" i="34"/>
  <c r="C74" i="34"/>
  <c r="C366" i="34"/>
  <c r="B364" i="34"/>
  <c r="C364" i="34" s="1"/>
  <c r="B257" i="34"/>
  <c r="C257" i="34" s="1"/>
  <c r="C259" i="34"/>
  <c r="B333" i="34"/>
  <c r="C333" i="34" s="1"/>
  <c r="C335" i="34"/>
  <c r="B281" i="34"/>
  <c r="C281" i="34" s="1"/>
  <c r="C283" i="34"/>
  <c r="C210" i="34"/>
  <c r="C193" i="34"/>
  <c r="C85" i="34"/>
  <c r="C72" i="34"/>
  <c r="C19" i="34"/>
  <c r="C56" i="34"/>
  <c r="C135" i="34"/>
  <c r="C185" i="34"/>
  <c r="C137" i="34"/>
  <c r="C104" i="34"/>
  <c r="C52" i="34"/>
  <c r="C212" i="34"/>
  <c r="C28" i="34"/>
</calcChain>
</file>

<file path=xl/sharedStrings.xml><?xml version="1.0" encoding="utf-8"?>
<sst xmlns="http://schemas.openxmlformats.org/spreadsheetml/2006/main" count="231" uniqueCount="48">
  <si>
    <t>Nacimientos vivos</t>
  </si>
  <si>
    <t>Total</t>
  </si>
  <si>
    <t xml:space="preserve">Soltera </t>
  </si>
  <si>
    <t xml:space="preserve"> </t>
  </si>
  <si>
    <t>NOTA:  Excluye los grupos de edad en los cuales no se registró información.</t>
  </si>
  <si>
    <t>Casada</t>
  </si>
  <si>
    <t>Unida</t>
  </si>
  <si>
    <t xml:space="preserve">  -  Cantidad nula o cero.</t>
  </si>
  <si>
    <t xml:space="preserve">Estado civil/conyugal de la madre 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</si>
  <si>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</si>
  <si>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>Otro (1)</t>
  </si>
  <si>
    <t xml:space="preserve">Cuadro 11.  NACIMIENTOS VIVOS EN LA REPÚBLICA, POR ESTADO CIVIL/CONYUGAL, </t>
  </si>
  <si>
    <t>Y EDAD DE LA MADRE:  AÑO 2018</t>
  </si>
  <si>
    <t>Panamá: (Continuación)</t>
  </si>
  <si>
    <t>Veraguas: (Continuación)</t>
  </si>
  <si>
    <t>Comarca Emberá: (Continuación)</t>
  </si>
  <si>
    <t xml:space="preserve">    10 a 14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</si>
  <si>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</si>
  <si>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</si>
  <si>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</si>
  <si>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</si>
  <si>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</si>
  <si>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</si>
  <si>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</si>
  <si>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</si>
  <si>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</si>
  <si>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</si>
  <si>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</si>
  <si>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</si>
  <si>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</si>
  <si>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</si>
  <si>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</si>
  <si>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</si>
  <si>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</si>
  <si>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</si>
  <si>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</si>
  <si>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</si>
  <si>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</si>
  <si>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</si>
  <si>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    50 y má</t>
  </si>
  <si>
    <t xml:space="preserve">  .. Dato no aplicable al grupo o categoría.</t>
  </si>
  <si>
    <t>TOTAL</t>
  </si>
  <si>
    <t xml:space="preserve">SEGÚN PROVINCIA, COMARCA INDÍGENA DE RESIDENCIA </t>
  </si>
  <si>
    <t xml:space="preserve">Provincia, comarca indígena          de residencia y edad                      de la madre </t>
  </si>
  <si>
    <t>Fuente: Los datos publicados corresponden a información  ecopilada con base en los registros administrativos de las instalaciones</t>
  </si>
  <si>
    <t xml:space="preserve">             de salud pública (MINSA y CSS), clínicas privadas y oficinas del Registro Civil (Tribunal Electoral).</t>
  </si>
  <si>
    <t>Porcentaje</t>
  </si>
  <si>
    <t>(1)  Se refiere al estado civil/conyugal: Separada de unión, separada de matrimonio y viuda.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</si>
</sst>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6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16">
    <xf numFmtId="0" fontId="0" fillId="0" borderId="0" xfId="0"/>
    <xf numFmtId="164" fontId="3" fillId="0" borderId="1" xfId="5" applyNumberFormat="1" applyFont="1" applyBorder="1" applyAlignment="1">
      <alignment horizontal="center"/>
    </xf>
    <xf numFmtId="164" fontId="3" fillId="0" borderId="0" xfId="5" applyNumberFormat="1" applyFont="1" applyBorder="1" applyAlignment="1">
      <alignment horizontal="center"/>
    </xf>
    <xf numFmtId="164" fontId="3" fillId="0" borderId="0" xfId="5" applyNumberFormat="1" applyFont="1"/>
    <xf numFmtId="164" fontId="3" fillId="0" borderId="4" xfId="5" applyNumberFormat="1" applyFont="1" applyBorder="1"/>
    <xf numFmtId="164" fontId="3" fillId="0" borderId="5" xfId="5" applyNumberFormat="1" applyFont="1" applyBorder="1"/>
    <xf numFmtId="164" fontId="3" fillId="0" borderId="0" xfId="3" applyNumberFormat="1" applyFont="1" applyBorder="1" applyAlignment="1"/>
    <xf numFmtId="164" fontId="4" fillId="0" borderId="6" xfId="4" applyNumberFormat="1" applyFont="1" applyBorder="1" applyAlignment="1">
      <alignment horizontal="right"/>
    </xf>
    <xf numFmtId="164" fontId="4" fillId="0" borderId="7" xfId="4" applyNumberFormat="1" applyFont="1" applyBorder="1" applyAlignment="1">
      <alignment horizontal="right"/>
    </xf>
    <xf numFmtId="164" fontId="4" fillId="0" borderId="0" xfId="5" applyNumberFormat="1" applyFont="1"/>
    <xf numFmtId="164" fontId="3" fillId="0" borderId="0" xfId="3" applyNumberFormat="1" applyFont="1" applyBorder="1" applyAlignment="1">
      <alignment horizontal="left" indent="3"/>
    </xf>
    <xf numFmtId="164" fontId="3" fillId="0" borderId="6" xfId="4" applyNumberFormat="1" applyFont="1" applyBorder="1" applyAlignment="1">
      <alignment horizontal="right"/>
    </xf>
    <xf numFmtId="164" fontId="3" fillId="0" borderId="0" xfId="7" applyNumberFormat="1" applyFont="1" applyAlignment="1"/>
    <xf numFmtId="164" fontId="3" fillId="0" borderId="7" xfId="4" applyNumberFormat="1" applyFont="1" applyBorder="1" applyAlignment="1">
      <alignment horizontal="right"/>
    </xf>
    <xf numFmtId="164" fontId="3" fillId="0" borderId="0" xfId="7" applyNumberFormat="1" applyFont="1" applyAlignment="1">
      <alignment horizontal="left" indent="4"/>
    </xf>
    <xf numFmtId="164" fontId="4" fillId="0" borderId="6" xfId="4" applyNumberFormat="1" applyFont="1" applyFill="1" applyBorder="1" applyAlignment="1">
      <alignment horizontal="right"/>
    </xf>
    <xf numFmtId="164" fontId="3" fillId="0" borderId="0" xfId="5" applyNumberFormat="1" applyFont="1" applyBorder="1"/>
    <xf numFmtId="164" fontId="3" fillId="0" borderId="8" xfId="3" applyNumberFormat="1" applyFont="1" applyBorder="1" applyAlignment="1">
      <alignment horizontal="left" indent="3"/>
    </xf>
    <xf numFmtId="164" fontId="3" fillId="0" borderId="0" xfId="2" applyNumberFormat="1" applyFont="1" applyBorder="1" applyAlignment="1">
      <alignment horizontal="left" indent="1"/>
    </xf>
    <xf numFmtId="164" fontId="3" fillId="0" borderId="1" xfId="5" applyNumberFormat="1" applyFont="1" applyBorder="1"/>
    <xf numFmtId="164" fontId="3" fillId="0" borderId="2" xfId="4" applyNumberFormat="1" applyFont="1" applyBorder="1" applyAlignment="1">
      <alignment horizontal="right"/>
    </xf>
    <xf numFmtId="164" fontId="4" fillId="0" borderId="7" xfId="4" applyNumberFormat="1" applyFont="1" applyFill="1" applyBorder="1" applyAlignment="1">
      <alignment horizontal="right"/>
    </xf>
    <xf numFmtId="3" fontId="3" fillId="0" borderId="6" xfId="4" applyNumberFormat="1" applyFont="1" applyBorder="1" applyAlignment="1">
      <alignment horizontal="right"/>
    </xf>
    <xf numFmtId="165" fontId="3" fillId="0" borderId="6" xfId="4" applyNumberFormat="1" applyFont="1" applyBorder="1" applyAlignment="1">
      <alignment horizontal="right"/>
    </xf>
    <xf numFmtId="164" fontId="3" fillId="0" borderId="4" xfId="4" applyNumberFormat="1" applyFont="1" applyBorder="1" applyAlignment="1">
      <alignment horizontal="right"/>
    </xf>
    <xf numFmtId="164" fontId="3" fillId="0" borderId="5" xfId="4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3" fillId="0" borderId="6" xfId="0" applyNumberFormat="1" applyFont="1" applyBorder="1"/>
    <xf numFmtId="3" fontId="3" fillId="0" borderId="7" xfId="4" applyNumberFormat="1" applyFont="1" applyBorder="1" applyAlignment="1">
      <alignment horizontal="right"/>
    </xf>
    <xf numFmtId="3" fontId="3" fillId="0" borderId="6" xfId="4" applyNumberFormat="1" applyFont="1" applyFill="1" applyBorder="1" applyAlignment="1">
      <alignment horizontal="right"/>
    </xf>
    <xf numFmtId="3" fontId="3" fillId="0" borderId="4" xfId="4" applyNumberFormat="1" applyFont="1" applyBorder="1" applyAlignment="1">
      <alignment horizontal="right"/>
    </xf>
    <xf numFmtId="3" fontId="3" fillId="0" borderId="5" xfId="4" applyNumberFormat="1" applyFont="1" applyBorder="1" applyAlignment="1">
      <alignment horizontal="right"/>
    </xf>
    <xf numFmtId="165" fontId="3" fillId="0" borderId="0" xfId="5" applyNumberFormat="1" applyFont="1" applyBorder="1" applyAlignment="1">
      <alignment horizontal="center"/>
    </xf>
    <xf numFmtId="165" fontId="3" fillId="0" borderId="4" xfId="5" applyNumberFormat="1" applyFont="1" applyBorder="1"/>
    <xf numFmtId="165" fontId="3" fillId="0" borderId="4" xfId="4" applyNumberFormat="1" applyFont="1" applyBorder="1" applyAlignment="1">
      <alignment horizontal="right"/>
    </xf>
    <xf numFmtId="165" fontId="3" fillId="0" borderId="2" xfId="4" applyNumberFormat="1" applyFont="1" applyBorder="1" applyAlignment="1">
      <alignment horizontal="right"/>
    </xf>
    <xf numFmtId="165" fontId="3" fillId="0" borderId="0" xfId="5" applyNumberFormat="1" applyFont="1" applyBorder="1"/>
    <xf numFmtId="165" fontId="3" fillId="0" borderId="0" xfId="5" applyNumberFormat="1" applyFont="1"/>
    <xf numFmtId="164" fontId="1" fillId="0" borderId="0" xfId="5" applyNumberFormat="1" applyFont="1"/>
    <xf numFmtId="3" fontId="1" fillId="0" borderId="0" xfId="1" applyNumberFormat="1" applyFont="1" applyFill="1" applyBorder="1" applyAlignment="1">
      <alignment horizontal="left"/>
    </xf>
    <xf numFmtId="49" fontId="1" fillId="0" borderId="0" xfId="8" applyNumberFormat="1" applyFont="1"/>
    <xf numFmtId="164" fontId="1" fillId="0" borderId="0" xfId="7" applyNumberFormat="1" applyFont="1" applyAlignment="1"/>
    <xf numFmtId="164" fontId="1" fillId="0" borderId="0" xfId="3" applyNumberFormat="1" applyFont="1" applyBorder="1" applyAlignment="1"/>
    <xf numFmtId="164" fontId="4" fillId="0" borderId="1" xfId="5" applyNumberFormat="1" applyFont="1" applyBorder="1" applyAlignment="1">
      <alignment horizontal="center"/>
    </xf>
    <xf numFmtId="164" fontId="4" fillId="0" borderId="0" xfId="5" applyNumberFormat="1" applyFont="1" applyBorder="1" applyAlignment="1">
      <alignment horizontal="center"/>
    </xf>
    <xf numFmtId="165" fontId="4" fillId="0" borderId="0" xfId="5" applyNumberFormat="1" applyFont="1" applyBorder="1" applyAlignment="1">
      <alignment horizontal="center"/>
    </xf>
    <xf numFmtId="164" fontId="4" fillId="2" borderId="3" xfId="5" applyNumberFormat="1" applyFont="1" applyFill="1" applyBorder="1" applyAlignment="1">
      <alignment horizontal="center" vertical="center" wrapText="1"/>
    </xf>
    <xf numFmtId="164" fontId="1" fillId="0" borderId="6" xfId="4" applyNumberFormat="1" applyFont="1" applyBorder="1" applyAlignment="1">
      <alignment horizontal="right"/>
    </xf>
    <xf numFmtId="165" fontId="3" fillId="0" borderId="6" xfId="4" applyNumberFormat="1" applyFont="1" applyFill="1" applyBorder="1" applyAlignment="1">
      <alignment horizontal="right"/>
    </xf>
    <xf numFmtId="164" fontId="3" fillId="0" borderId="6" xfId="5" applyNumberFormat="1" applyFont="1" applyFill="1" applyBorder="1"/>
    <xf numFmtId="164" fontId="3" fillId="0" borderId="6" xfId="4" applyNumberFormat="1" applyFont="1" applyFill="1" applyBorder="1" applyAlignment="1">
      <alignment horizontal="right"/>
    </xf>
    <xf numFmtId="164" fontId="4" fillId="0" borderId="6" xfId="5" applyNumberFormat="1" applyFont="1" applyFill="1" applyBorder="1"/>
    <xf numFmtId="164" fontId="4" fillId="0" borderId="7" xfId="5" applyNumberFormat="1" applyFont="1" applyFill="1" applyBorder="1"/>
    <xf numFmtId="164" fontId="1" fillId="0" borderId="0" xfId="5" applyNumberFormat="1" applyFont="1" applyBorder="1"/>
    <xf numFmtId="164" fontId="1" fillId="0" borderId="0" xfId="7" applyNumberFormat="1" applyFont="1" applyAlignment="1">
      <alignment vertical="center"/>
    </xf>
    <xf numFmtId="164" fontId="1" fillId="0" borderId="0" xfId="6" applyNumberFormat="1" applyFont="1" applyFill="1" applyBorder="1"/>
    <xf numFmtId="164" fontId="1" fillId="0" borderId="0" xfId="2" applyNumberFormat="1" applyFont="1" applyBorder="1"/>
    <xf numFmtId="164" fontId="1" fillId="0" borderId="8" xfId="2" applyNumberFormat="1" applyFont="1" applyBorder="1"/>
    <xf numFmtId="164" fontId="1" fillId="0" borderId="8" xfId="5" applyNumberFormat="1" applyFont="1" applyBorder="1"/>
    <xf numFmtId="164" fontId="1" fillId="0" borderId="0" xfId="5" applyNumberFormat="1" applyFont="1" applyBorder="1" applyAlignment="1">
      <alignment horizontal="left"/>
    </xf>
    <xf numFmtId="164" fontId="1" fillId="0" borderId="0" xfId="5" applyNumberFormat="1" applyFont="1" applyBorder="1" applyAlignment="1">
      <alignment horizontal="left" indent="1"/>
    </xf>
    <xf numFmtId="164" fontId="1" fillId="0" borderId="0" xfId="2" applyNumberFormat="1" applyFont="1" applyBorder="1" applyAlignment="1">
      <alignment horizontal="left"/>
    </xf>
    <xf numFmtId="164" fontId="1" fillId="0" borderId="0" xfId="7" applyNumberFormat="1" applyFont="1" applyAlignment="1">
      <alignment horizontal="left" indent="4"/>
    </xf>
    <xf numFmtId="164" fontId="1" fillId="0" borderId="0" xfId="2" applyNumberFormat="1" applyFont="1" applyBorder="1" applyAlignment="1">
      <alignment horizontal="left" indent="1"/>
    </xf>
    <xf numFmtId="164" fontId="3" fillId="0" borderId="0" xfId="4" applyNumberFormat="1" applyFont="1" applyFill="1" applyBorder="1" applyAlignment="1">
      <alignment horizontal="right"/>
    </xf>
    <xf numFmtId="164" fontId="4" fillId="0" borderId="0" xfId="5" applyNumberFormat="1" applyFont="1" applyBorder="1"/>
    <xf numFmtId="164" fontId="3" fillId="0" borderId="0" xfId="3" applyNumberFormat="1" applyFont="1" applyBorder="1" applyAlignment="1">
      <alignment horizontal="right" indent="17"/>
    </xf>
    <xf numFmtId="164" fontId="1" fillId="0" borderId="6" xfId="4" applyNumberFormat="1" applyFont="1" applyFill="1" applyBorder="1" applyAlignment="1">
      <alignment horizontal="right"/>
    </xf>
    <xf numFmtId="164" fontId="1" fillId="0" borderId="0" xfId="5" applyNumberFormat="1" applyFont="1" applyFill="1" applyAlignment="1">
      <alignment horizontal="right"/>
    </xf>
    <xf numFmtId="165" fontId="1" fillId="0" borderId="6" xfId="4" applyNumberFormat="1" applyFont="1" applyBorder="1" applyAlignment="1">
      <alignment horizontal="right"/>
    </xf>
    <xf numFmtId="165" fontId="1" fillId="0" borderId="6" xfId="4" applyNumberFormat="1" applyFont="1" applyFill="1" applyBorder="1" applyAlignment="1">
      <alignment horizontal="right"/>
    </xf>
    <xf numFmtId="164" fontId="1" fillId="0" borderId="7" xfId="4" applyNumberFormat="1" applyFont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3" fillId="0" borderId="6" xfId="5" applyNumberFormat="1" applyFont="1" applyBorder="1"/>
    <xf numFmtId="164" fontId="3" fillId="0" borderId="7" xfId="5" applyNumberFormat="1" applyFont="1" applyBorder="1"/>
    <xf numFmtId="164" fontId="3" fillId="0" borderId="7" xfId="4" applyNumberFormat="1" applyFont="1" applyFill="1" applyBorder="1" applyAlignment="1">
      <alignment horizontal="right"/>
    </xf>
    <xf numFmtId="164" fontId="1" fillId="0" borderId="7" xfId="4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1" fillId="0" borderId="6" xfId="0" applyNumberFormat="1" applyFont="1" applyFill="1" applyBorder="1"/>
    <xf numFmtId="164" fontId="1" fillId="0" borderId="6" xfId="5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3" fillId="0" borderId="6" xfId="0" applyNumberFormat="1" applyFont="1" applyFill="1" applyBorder="1"/>
    <xf numFmtId="164" fontId="1" fillId="0" borderId="0" xfId="4" applyNumberFormat="1" applyFont="1" applyFill="1" applyBorder="1" applyAlignment="1">
      <alignment horizontal="right"/>
    </xf>
    <xf numFmtId="164" fontId="3" fillId="0" borderId="2" xfId="5" applyNumberFormat="1" applyFont="1" applyBorder="1" applyAlignment="1">
      <alignment horizontal="right"/>
    </xf>
    <xf numFmtId="164" fontId="3" fillId="0" borderId="3" xfId="5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left" indent="3"/>
    </xf>
    <xf numFmtId="164" fontId="1" fillId="0" borderId="0" xfId="7" applyNumberFormat="1" applyFont="1" applyAlignment="1">
      <alignment horizontal="left" indent="3"/>
    </xf>
    <xf numFmtId="164" fontId="3" fillId="0" borderId="0" xfId="7" applyNumberFormat="1" applyFont="1" applyAlignment="1">
      <alignment horizontal="left" indent="3"/>
    </xf>
    <xf numFmtId="166" fontId="4" fillId="0" borderId="6" xfId="4" applyNumberFormat="1" applyFont="1" applyBorder="1" applyAlignment="1">
      <alignment horizontal="right"/>
    </xf>
    <xf numFmtId="166" fontId="1" fillId="0" borderId="6" xfId="4" applyNumberFormat="1" applyFont="1" applyBorder="1" applyAlignment="1">
      <alignment horizontal="right"/>
    </xf>
    <xf numFmtId="166" fontId="4" fillId="0" borderId="6" xfId="4" applyNumberFormat="1" applyFont="1" applyFill="1" applyBorder="1" applyAlignment="1">
      <alignment horizontal="right"/>
    </xf>
    <xf numFmtId="166" fontId="4" fillId="0" borderId="6" xfId="5" applyNumberFormat="1" applyFont="1" applyFill="1" applyBorder="1"/>
    <xf numFmtId="164" fontId="4" fillId="0" borderId="0" xfId="3" applyNumberFormat="1" applyFont="1" applyBorder="1" applyAlignment="1">
      <alignment horizontal="center"/>
    </xf>
    <xf numFmtId="0" fontId="1" fillId="0" borderId="0" xfId="10" applyFont="1"/>
    <xf numFmtId="0" fontId="1" fillId="0" borderId="0" xfId="0" applyFont="1" applyAlignment="1">
      <alignment vertical="center"/>
    </xf>
    <xf numFmtId="164" fontId="1" fillId="0" borderId="8" xfId="3" applyNumberFormat="1" applyFont="1" applyBorder="1" applyAlignment="1"/>
    <xf numFmtId="164" fontId="4" fillId="0" borderId="8" xfId="4" applyNumberFormat="1" applyFont="1" applyFill="1" applyBorder="1" applyAlignment="1">
      <alignment horizontal="right"/>
    </xf>
    <xf numFmtId="165" fontId="1" fillId="0" borderId="8" xfId="4" applyNumberFormat="1" applyFont="1" applyFill="1" applyBorder="1" applyAlignment="1">
      <alignment horizontal="right"/>
    </xf>
    <xf numFmtId="164" fontId="3" fillId="0" borderId="8" xfId="5" applyNumberFormat="1" applyFont="1" applyBorder="1"/>
    <xf numFmtId="165" fontId="3" fillId="0" borderId="6" xfId="5" applyNumberFormat="1" applyFont="1" applyBorder="1"/>
    <xf numFmtId="164" fontId="4" fillId="0" borderId="8" xfId="5" applyNumberFormat="1" applyFont="1" applyBorder="1"/>
    <xf numFmtId="164" fontId="4" fillId="0" borderId="6" xfId="5" applyNumberFormat="1" applyFont="1" applyBorder="1"/>
    <xf numFmtId="164" fontId="4" fillId="2" borderId="2" xfId="5" applyNumberFormat="1" applyFont="1" applyFill="1" applyBorder="1" applyAlignment="1">
      <alignment horizontal="center" vertical="center" wrapText="1"/>
    </xf>
    <xf numFmtId="164" fontId="4" fillId="0" borderId="0" xfId="5" applyNumberFormat="1" applyFont="1" applyAlignment="1">
      <alignment horizontal="center"/>
    </xf>
    <xf numFmtId="164" fontId="4" fillId="2" borderId="9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164" fontId="4" fillId="2" borderId="10" xfId="5" applyNumberFormat="1" applyFont="1" applyFill="1" applyBorder="1" applyAlignment="1">
      <alignment horizontal="center" vertical="center" wrapText="1"/>
    </xf>
    <xf numFmtId="164" fontId="4" fillId="2" borderId="11" xfId="5" applyNumberFormat="1" applyFont="1" applyFill="1" applyBorder="1" applyAlignment="1">
      <alignment horizontal="center" vertical="center" wrapText="1"/>
    </xf>
    <xf numFmtId="164" fontId="4" fillId="2" borderId="12" xfId="5" applyNumberFormat="1" applyFont="1" applyFill="1" applyBorder="1" applyAlignment="1">
      <alignment horizontal="center" vertical="center" wrapText="1"/>
    </xf>
    <xf numFmtId="164" fontId="4" fillId="2" borderId="4" xfId="5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4" fillId="2" borderId="4" xfId="5" applyNumberFormat="1" applyFont="1" applyFill="1" applyBorder="1" applyAlignment="1">
      <alignment horizontal="center" vertical="center" wrapText="1"/>
    </xf>
    <xf numFmtId="165" fontId="4" fillId="2" borderId="2" xfId="5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9"/>
    <cellStyle name="Normal_221-02 2" xfId="1"/>
    <cellStyle name="Normal_221-04" xfId="2"/>
    <cellStyle name="Normal_221-05" xfId="8"/>
    <cellStyle name="Normal_221-08" xfId="3"/>
    <cellStyle name="Normal_97-04" xfId="10"/>
    <cellStyle name="Normal_Boletin Nac V 2002" xfId="4"/>
    <cellStyle name="Normal_consultoria1" xfId="5"/>
    <cellStyle name="Normal_impares de naci98" xfId="6"/>
    <cellStyle name="Normal_NV2003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9"/>
  <sheetViews>
    <sheetView tabSelected="1" zoomScaleNormal="100" zoomScaleSheetLayoutView="100" workbookViewId="0">
      <selection activeCell="J382" sqref="J382"/>
    </sheetView>
  </sheetViews>
  <sheetFormatPr baseColWidth="10" defaultColWidth="11.42578125" defaultRowHeight="12.75" customHeight="1" x14ac:dyDescent="0.2"/>
  <cols>
    <col min="1" max="1" width="30.85546875" style="3" customWidth="1"/>
    <col min="2" max="2" width="12.28515625" style="3" customWidth="1"/>
    <col min="3" max="3" width="12.28515625" style="39" customWidth="1"/>
    <col min="4" max="7" width="12.28515625" style="3" customWidth="1"/>
    <col min="8" max="8" width="11.42578125" style="16"/>
    <col min="9" max="16384" width="11.42578125" style="3"/>
  </cols>
  <sheetData>
    <row r="1" spans="1:8" ht="12.75" customHeight="1" x14ac:dyDescent="0.2">
      <c r="A1" s="106" t="s">
        <v>11</v>
      </c>
      <c r="B1" s="106"/>
      <c r="C1" s="106"/>
      <c r="D1" s="106"/>
      <c r="E1" s="106"/>
      <c r="F1" s="106"/>
      <c r="G1" s="106"/>
    </row>
    <row r="2" spans="1:8" ht="12.75" customHeight="1" x14ac:dyDescent="0.2">
      <c r="A2" s="106" t="s">
        <v>42</v>
      </c>
      <c r="B2" s="106"/>
      <c r="C2" s="106"/>
      <c r="D2" s="106"/>
      <c r="E2" s="106"/>
      <c r="F2" s="106"/>
      <c r="G2" s="106"/>
    </row>
    <row r="3" spans="1:8" ht="12.75" customHeight="1" x14ac:dyDescent="0.2">
      <c r="A3" s="106" t="s">
        <v>12</v>
      </c>
      <c r="B3" s="106"/>
      <c r="C3" s="106"/>
      <c r="D3" s="106"/>
      <c r="E3" s="106"/>
      <c r="F3" s="106"/>
      <c r="G3" s="106"/>
    </row>
    <row r="4" spans="1:8" ht="12.75" customHeight="1" x14ac:dyDescent="0.2">
      <c r="A4" s="45"/>
      <c r="B4" s="46"/>
      <c r="C4" s="47"/>
      <c r="D4" s="46"/>
      <c r="E4" s="46"/>
      <c r="F4" s="46"/>
      <c r="G4" s="46"/>
    </row>
    <row r="5" spans="1:8" ht="22.5" customHeight="1" x14ac:dyDescent="0.2">
      <c r="A5" s="107" t="s">
        <v>43</v>
      </c>
      <c r="B5" s="110" t="s">
        <v>0</v>
      </c>
      <c r="C5" s="111"/>
      <c r="D5" s="111"/>
      <c r="E5" s="111"/>
      <c r="F5" s="111"/>
      <c r="G5" s="111"/>
    </row>
    <row r="6" spans="1:8" ht="22.5" customHeight="1" x14ac:dyDescent="0.2">
      <c r="A6" s="108"/>
      <c r="B6" s="112" t="s">
        <v>1</v>
      </c>
      <c r="C6" s="114" t="s">
        <v>46</v>
      </c>
      <c r="D6" s="110" t="s">
        <v>8</v>
      </c>
      <c r="E6" s="111"/>
      <c r="F6" s="111"/>
      <c r="G6" s="111"/>
    </row>
    <row r="7" spans="1:8" ht="22.5" customHeight="1" x14ac:dyDescent="0.2">
      <c r="A7" s="109"/>
      <c r="B7" s="113"/>
      <c r="C7" s="115"/>
      <c r="D7" s="105" t="s">
        <v>2</v>
      </c>
      <c r="E7" s="105" t="s">
        <v>5</v>
      </c>
      <c r="F7" s="105" t="s">
        <v>6</v>
      </c>
      <c r="G7" s="48" t="s">
        <v>10</v>
      </c>
    </row>
    <row r="8" spans="1:8" ht="14.1" customHeight="1" x14ac:dyDescent="0.2">
      <c r="B8" s="4"/>
      <c r="C8" s="35"/>
      <c r="D8" s="4"/>
      <c r="E8" s="4"/>
      <c r="F8" s="4"/>
      <c r="G8" s="5"/>
    </row>
    <row r="9" spans="1:8" s="9" customFormat="1" ht="14.25" customHeight="1" x14ac:dyDescent="0.2">
      <c r="A9" s="95" t="s">
        <v>41</v>
      </c>
      <c r="B9" s="7">
        <f>SUM(B11+B19+B27+B28+B29+B30+B31+B32+B33+B34)</f>
        <v>76863</v>
      </c>
      <c r="C9" s="23">
        <f>B9/$B$9*100</f>
        <v>100</v>
      </c>
      <c r="D9" s="7">
        <f>SUM(D11+D19+D27+D28+D29+D30+D31+D32+D33+D34)</f>
        <v>12996</v>
      </c>
      <c r="E9" s="7">
        <f>SUM(E19+E27+E28+E29+E30+E31+E32+E33+E34)</f>
        <v>10579</v>
      </c>
      <c r="F9" s="7">
        <f t="shared" ref="F9" si="0">SUM(F11+F19+F27+F28+F29+F30+F31+F32+F33+F34)</f>
        <v>53098</v>
      </c>
      <c r="G9" s="8">
        <f>SUM(G11+G19+G27+G28+G29+G30+G31)</f>
        <v>190</v>
      </c>
      <c r="H9" s="67"/>
    </row>
    <row r="10" spans="1:8" s="9" customFormat="1" ht="14.25" customHeight="1" x14ac:dyDescent="0.2">
      <c r="A10" s="10"/>
      <c r="B10" s="11"/>
      <c r="C10" s="23"/>
      <c r="D10" s="11"/>
      <c r="E10" s="11"/>
      <c r="F10" s="11"/>
      <c r="G10" s="13"/>
      <c r="H10" s="67"/>
    </row>
    <row r="11" spans="1:8" s="9" customFormat="1" ht="14.25" customHeight="1" x14ac:dyDescent="0.2">
      <c r="A11" s="44" t="s">
        <v>16</v>
      </c>
      <c r="B11" s="7">
        <f>SUM(D11:G11)</f>
        <v>522</v>
      </c>
      <c r="C11" s="23">
        <f>B11/$B$9*100</f>
        <v>0.67913040084305842</v>
      </c>
      <c r="D11" s="7">
        <f>SUM(D13:D17)</f>
        <v>316</v>
      </c>
      <c r="E11" s="91">
        <f>SUM(E13:E17)</f>
        <v>0</v>
      </c>
      <c r="F11" s="7">
        <f t="shared" ref="F11:G11" si="1">SUM(F13:F17)</f>
        <v>204</v>
      </c>
      <c r="G11" s="8">
        <f t="shared" si="1"/>
        <v>2</v>
      </c>
      <c r="H11" s="67"/>
    </row>
    <row r="12" spans="1:8" s="9" customFormat="1" ht="14.25" customHeight="1" x14ac:dyDescent="0.2">
      <c r="A12" s="44"/>
      <c r="B12" s="7"/>
      <c r="C12" s="23"/>
      <c r="D12" s="7"/>
      <c r="E12" s="91"/>
      <c r="F12" s="7"/>
      <c r="G12" s="8"/>
      <c r="H12" s="67"/>
    </row>
    <row r="13" spans="1:8" s="9" customFormat="1" ht="14.25" customHeight="1" x14ac:dyDescent="0.2">
      <c r="A13" s="88">
        <v>10</v>
      </c>
      <c r="B13" s="7">
        <f t="shared" ref="B13:B34" si="2">SUM(D13:G13)</f>
        <v>1</v>
      </c>
      <c r="C13" s="71">
        <f t="shared" ref="C13:C34" si="3">B13/$B$9*100</f>
        <v>1.3010160935690775E-3</v>
      </c>
      <c r="D13" s="49">
        <v>1</v>
      </c>
      <c r="E13" s="92">
        <v>0</v>
      </c>
      <c r="F13" s="49">
        <v>0</v>
      </c>
      <c r="G13" s="73">
        <v>0</v>
      </c>
      <c r="H13" s="67"/>
    </row>
    <row r="14" spans="1:8" s="9" customFormat="1" ht="14.25" customHeight="1" x14ac:dyDescent="0.2">
      <c r="A14" s="88">
        <v>11</v>
      </c>
      <c r="B14" s="7">
        <f t="shared" si="2"/>
        <v>3</v>
      </c>
      <c r="C14" s="71">
        <f t="shared" si="3"/>
        <v>3.9030482807072319E-3</v>
      </c>
      <c r="D14" s="74">
        <v>3</v>
      </c>
      <c r="E14" s="92">
        <v>0</v>
      </c>
      <c r="F14" s="49">
        <v>0</v>
      </c>
      <c r="G14" s="73">
        <v>0</v>
      </c>
      <c r="H14" s="67"/>
    </row>
    <row r="15" spans="1:8" s="9" customFormat="1" ht="14.25" customHeight="1" x14ac:dyDescent="0.2">
      <c r="A15" s="88">
        <v>12</v>
      </c>
      <c r="B15" s="7">
        <f t="shared" si="2"/>
        <v>22</v>
      </c>
      <c r="C15" s="71">
        <f t="shared" si="3"/>
        <v>2.8622354058519706E-2</v>
      </c>
      <c r="D15" s="74">
        <v>14</v>
      </c>
      <c r="E15" s="92">
        <v>0</v>
      </c>
      <c r="F15" s="74">
        <v>7</v>
      </c>
      <c r="G15" s="75">
        <v>1</v>
      </c>
      <c r="H15" s="67"/>
    </row>
    <row r="16" spans="1:8" s="9" customFormat="1" ht="14.25" customHeight="1" x14ac:dyDescent="0.2">
      <c r="A16" s="88">
        <v>13</v>
      </c>
      <c r="B16" s="7">
        <f t="shared" si="2"/>
        <v>101</v>
      </c>
      <c r="C16" s="71">
        <f t="shared" si="3"/>
        <v>0.13140262545047682</v>
      </c>
      <c r="D16" s="74">
        <v>66</v>
      </c>
      <c r="E16" s="92">
        <v>0</v>
      </c>
      <c r="F16" s="74">
        <v>35</v>
      </c>
      <c r="G16" s="75">
        <v>0</v>
      </c>
      <c r="H16" s="67"/>
    </row>
    <row r="17" spans="1:8" s="9" customFormat="1" ht="14.25" customHeight="1" x14ac:dyDescent="0.2">
      <c r="A17" s="88">
        <v>14</v>
      </c>
      <c r="B17" s="7">
        <f t="shared" si="2"/>
        <v>395</v>
      </c>
      <c r="C17" s="71">
        <f t="shared" si="3"/>
        <v>0.51390135695978567</v>
      </c>
      <c r="D17" s="74">
        <v>232</v>
      </c>
      <c r="E17" s="92">
        <v>0</v>
      </c>
      <c r="F17" s="74">
        <v>162</v>
      </c>
      <c r="G17" s="75">
        <v>1</v>
      </c>
      <c r="H17" s="67"/>
    </row>
    <row r="18" spans="1:8" s="9" customFormat="1" ht="14.25" customHeight="1" x14ac:dyDescent="0.2">
      <c r="A18" s="14"/>
      <c r="B18" s="7"/>
      <c r="C18" s="23"/>
      <c r="D18" s="11"/>
      <c r="E18" s="11"/>
      <c r="F18" s="11"/>
      <c r="G18" s="13"/>
      <c r="H18" s="67"/>
    </row>
    <row r="19" spans="1:8" s="9" customFormat="1" ht="14.25" customHeight="1" x14ac:dyDescent="0.2">
      <c r="A19" s="44" t="s">
        <v>17</v>
      </c>
      <c r="B19" s="7">
        <f t="shared" si="2"/>
        <v>12840</v>
      </c>
      <c r="C19" s="23">
        <f t="shared" si="3"/>
        <v>16.705046641426954</v>
      </c>
      <c r="D19" s="7">
        <f>SUM(D21:D25)</f>
        <v>3909</v>
      </c>
      <c r="E19" s="7">
        <f t="shared" ref="E19:G19" si="4">SUM(E21:E25)</f>
        <v>146</v>
      </c>
      <c r="F19" s="7">
        <f t="shared" si="4"/>
        <v>8758</v>
      </c>
      <c r="G19" s="8">
        <f t="shared" si="4"/>
        <v>27</v>
      </c>
      <c r="H19" s="67"/>
    </row>
    <row r="20" spans="1:8" s="9" customFormat="1" ht="14.25" customHeight="1" x14ac:dyDescent="0.2">
      <c r="A20" s="10"/>
      <c r="B20" s="7"/>
      <c r="C20" s="23"/>
      <c r="D20" s="7"/>
      <c r="E20" s="7"/>
      <c r="F20" s="7"/>
      <c r="G20" s="8"/>
      <c r="H20" s="67"/>
    </row>
    <row r="21" spans="1:8" s="9" customFormat="1" ht="14.25" customHeight="1" x14ac:dyDescent="0.2">
      <c r="A21" s="88">
        <v>15</v>
      </c>
      <c r="B21" s="7">
        <f t="shared" si="2"/>
        <v>951</v>
      </c>
      <c r="C21" s="71">
        <f t="shared" si="3"/>
        <v>1.2372663049841925</v>
      </c>
      <c r="D21" s="74">
        <v>445</v>
      </c>
      <c r="E21" s="92">
        <v>0</v>
      </c>
      <c r="F21" s="74">
        <v>505</v>
      </c>
      <c r="G21" s="75">
        <v>1</v>
      </c>
      <c r="H21" s="67"/>
    </row>
    <row r="22" spans="1:8" s="9" customFormat="1" ht="14.25" customHeight="1" x14ac:dyDescent="0.2">
      <c r="A22" s="88">
        <v>16</v>
      </c>
      <c r="B22" s="7">
        <f t="shared" si="2"/>
        <v>1686</v>
      </c>
      <c r="C22" s="71">
        <f t="shared" si="3"/>
        <v>2.1935131337574645</v>
      </c>
      <c r="D22" s="74">
        <v>694</v>
      </c>
      <c r="E22" s="92">
        <v>0</v>
      </c>
      <c r="F22" s="74">
        <v>987</v>
      </c>
      <c r="G22" s="75">
        <v>5</v>
      </c>
      <c r="H22" s="67"/>
    </row>
    <row r="23" spans="1:8" s="9" customFormat="1" ht="14.25" customHeight="1" x14ac:dyDescent="0.2">
      <c r="A23" s="88">
        <v>17</v>
      </c>
      <c r="B23" s="7">
        <f t="shared" si="2"/>
        <v>2458</v>
      </c>
      <c r="C23" s="71">
        <f t="shared" si="3"/>
        <v>3.1978975579927926</v>
      </c>
      <c r="D23" s="74">
        <v>950</v>
      </c>
      <c r="E23" s="92">
        <v>0</v>
      </c>
      <c r="F23" s="74">
        <v>1506</v>
      </c>
      <c r="G23" s="75">
        <v>2</v>
      </c>
      <c r="H23" s="67"/>
    </row>
    <row r="24" spans="1:8" s="9" customFormat="1" ht="14.25" customHeight="1" x14ac:dyDescent="0.2">
      <c r="A24" s="88">
        <v>18</v>
      </c>
      <c r="B24" s="7">
        <f t="shared" si="2"/>
        <v>3512</v>
      </c>
      <c r="C24" s="71">
        <f t="shared" si="3"/>
        <v>4.5691685206145998</v>
      </c>
      <c r="D24" s="74">
        <v>914</v>
      </c>
      <c r="E24" s="74">
        <v>44</v>
      </c>
      <c r="F24" s="74">
        <v>2542</v>
      </c>
      <c r="G24" s="75">
        <v>12</v>
      </c>
      <c r="H24" s="67"/>
    </row>
    <row r="25" spans="1:8" s="9" customFormat="1" ht="14.25" customHeight="1" x14ac:dyDescent="0.2">
      <c r="A25" s="88">
        <v>19</v>
      </c>
      <c r="B25" s="7">
        <f t="shared" si="2"/>
        <v>4233</v>
      </c>
      <c r="C25" s="71">
        <f t="shared" si="3"/>
        <v>5.5072011240779046</v>
      </c>
      <c r="D25" s="74">
        <v>906</v>
      </c>
      <c r="E25" s="74">
        <v>102</v>
      </c>
      <c r="F25" s="74">
        <v>3218</v>
      </c>
      <c r="G25" s="75">
        <v>7</v>
      </c>
      <c r="H25" s="67"/>
    </row>
    <row r="26" spans="1:8" s="9" customFormat="1" ht="14.25" customHeight="1" x14ac:dyDescent="0.2">
      <c r="A26" s="14"/>
      <c r="B26" s="49"/>
      <c r="C26" s="71"/>
      <c r="D26" s="74"/>
      <c r="E26" s="74"/>
      <c r="F26" s="74"/>
      <c r="G26" s="75"/>
      <c r="H26" s="67"/>
    </row>
    <row r="27" spans="1:8" ht="14.25" customHeight="1" x14ac:dyDescent="0.2">
      <c r="A27" s="44" t="s">
        <v>18</v>
      </c>
      <c r="B27" s="7">
        <f t="shared" si="2"/>
        <v>21903</v>
      </c>
      <c r="C27" s="71">
        <f t="shared" si="3"/>
        <v>28.496155497443503</v>
      </c>
      <c r="D27" s="74">
        <v>3869</v>
      </c>
      <c r="E27" s="74">
        <v>1470</v>
      </c>
      <c r="F27" s="74">
        <v>16517</v>
      </c>
      <c r="G27" s="75">
        <v>47</v>
      </c>
    </row>
    <row r="28" spans="1:8" ht="14.25" customHeight="1" x14ac:dyDescent="0.2">
      <c r="A28" s="44" t="s">
        <v>19</v>
      </c>
      <c r="B28" s="7">
        <f t="shared" si="2"/>
        <v>18602</v>
      </c>
      <c r="C28" s="71">
        <f t="shared" si="3"/>
        <v>24.201501372571979</v>
      </c>
      <c r="D28" s="74">
        <v>2389</v>
      </c>
      <c r="E28" s="74">
        <v>3063</v>
      </c>
      <c r="F28" s="74">
        <v>13096</v>
      </c>
      <c r="G28" s="75">
        <v>54</v>
      </c>
    </row>
    <row r="29" spans="1:8" ht="14.25" customHeight="1" x14ac:dyDescent="0.2">
      <c r="A29" s="44" t="s">
        <v>20</v>
      </c>
      <c r="B29" s="7">
        <f t="shared" si="2"/>
        <v>13506</v>
      </c>
      <c r="C29" s="71">
        <f t="shared" si="3"/>
        <v>17.57152335974396</v>
      </c>
      <c r="D29" s="74">
        <v>1459</v>
      </c>
      <c r="E29" s="74">
        <v>3415</v>
      </c>
      <c r="F29" s="74">
        <v>8601</v>
      </c>
      <c r="G29" s="75">
        <v>31</v>
      </c>
    </row>
    <row r="30" spans="1:8" ht="14.25" customHeight="1" x14ac:dyDescent="0.2">
      <c r="A30" s="44" t="s">
        <v>21</v>
      </c>
      <c r="B30" s="7">
        <f t="shared" si="2"/>
        <v>7368</v>
      </c>
      <c r="C30" s="71">
        <f t="shared" si="3"/>
        <v>9.5858865774169626</v>
      </c>
      <c r="D30" s="74">
        <v>794</v>
      </c>
      <c r="E30" s="74">
        <v>1929</v>
      </c>
      <c r="F30" s="74">
        <v>4622</v>
      </c>
      <c r="G30" s="75">
        <v>23</v>
      </c>
    </row>
    <row r="31" spans="1:8" ht="14.25" customHeight="1" x14ac:dyDescent="0.2">
      <c r="A31" s="44" t="s">
        <v>22</v>
      </c>
      <c r="B31" s="7">
        <f t="shared" si="2"/>
        <v>1965</v>
      </c>
      <c r="C31" s="71">
        <f t="shared" si="3"/>
        <v>2.5564966238632372</v>
      </c>
      <c r="D31" s="74">
        <v>238</v>
      </c>
      <c r="E31" s="74">
        <v>524</v>
      </c>
      <c r="F31" s="74">
        <v>1197</v>
      </c>
      <c r="G31" s="75">
        <v>6</v>
      </c>
    </row>
    <row r="32" spans="1:8" ht="14.25" customHeight="1" x14ac:dyDescent="0.2">
      <c r="A32" s="44" t="s">
        <v>23</v>
      </c>
      <c r="B32" s="7">
        <f t="shared" si="2"/>
        <v>137</v>
      </c>
      <c r="C32" s="71">
        <f t="shared" si="3"/>
        <v>0.1782392048189636</v>
      </c>
      <c r="D32" s="74">
        <v>17</v>
      </c>
      <c r="E32" s="74">
        <v>30</v>
      </c>
      <c r="F32" s="74">
        <v>90</v>
      </c>
      <c r="G32" s="75">
        <v>0</v>
      </c>
    </row>
    <row r="33" spans="1:8" ht="14.25" customHeight="1" x14ac:dyDescent="0.2">
      <c r="A33" s="44" t="s">
        <v>24</v>
      </c>
      <c r="B33" s="7">
        <f t="shared" si="2"/>
        <v>9</v>
      </c>
      <c r="C33" s="71">
        <f t="shared" si="3"/>
        <v>1.1709144842121696E-2</v>
      </c>
      <c r="D33" s="74">
        <v>3</v>
      </c>
      <c r="E33" s="74">
        <v>1</v>
      </c>
      <c r="F33" s="74">
        <v>5</v>
      </c>
      <c r="G33" s="75">
        <v>0</v>
      </c>
    </row>
    <row r="34" spans="1:8" ht="14.25" customHeight="1" x14ac:dyDescent="0.2">
      <c r="A34" s="44" t="s">
        <v>25</v>
      </c>
      <c r="B34" s="7">
        <f t="shared" si="2"/>
        <v>11</v>
      </c>
      <c r="C34" s="71">
        <f t="shared" si="3"/>
        <v>1.4311177029259853E-2</v>
      </c>
      <c r="D34" s="74">
        <v>2</v>
      </c>
      <c r="E34" s="74">
        <v>1</v>
      </c>
      <c r="F34" s="74">
        <v>8</v>
      </c>
      <c r="G34" s="75">
        <v>0</v>
      </c>
    </row>
    <row r="35" spans="1:8" ht="14.25" customHeight="1" x14ac:dyDescent="0.2">
      <c r="A35" s="10"/>
      <c r="B35" s="11"/>
      <c r="C35" s="23"/>
      <c r="D35" s="76"/>
      <c r="E35" s="76"/>
      <c r="F35" s="76"/>
      <c r="G35" s="77"/>
    </row>
    <row r="36" spans="1:8" ht="14.25" customHeight="1" x14ac:dyDescent="0.2">
      <c r="A36" s="57" t="s">
        <v>26</v>
      </c>
      <c r="B36" s="15">
        <f>SUM(B38+B44+B52+B53+B54+B55+B56+B57+B58)</f>
        <v>4602</v>
      </c>
      <c r="C36" s="50">
        <f>B36/$B$9*100</f>
        <v>5.9872760626048942</v>
      </c>
      <c r="D36" s="15">
        <f>SUM(D38+D44+D52+D53+D54+D55+D56)</f>
        <v>1008</v>
      </c>
      <c r="E36" s="15">
        <f>SUM(E44+E52+E53+E54+E55+E56+E57)</f>
        <v>164</v>
      </c>
      <c r="F36" s="15">
        <f>SUM(F38+F44+F52+F53+F54+F55+F56+F57+F58)</f>
        <v>3419</v>
      </c>
      <c r="G36" s="21">
        <f>SUM(G38+G44+G52+G53+G54+G55)</f>
        <v>11</v>
      </c>
    </row>
    <row r="37" spans="1:8" ht="14.25" customHeight="1" x14ac:dyDescent="0.2">
      <c r="A37" s="57"/>
      <c r="B37" s="52"/>
      <c r="C37" s="50"/>
      <c r="D37" s="52"/>
      <c r="E37" s="52"/>
      <c r="F37" s="52"/>
      <c r="G37" s="78"/>
    </row>
    <row r="38" spans="1:8" s="9" customFormat="1" ht="14.25" customHeight="1" x14ac:dyDescent="0.2">
      <c r="A38" s="44" t="s">
        <v>16</v>
      </c>
      <c r="B38" s="15">
        <f>SUM(D38:G38)</f>
        <v>72</v>
      </c>
      <c r="C38" s="50">
        <f>B38/$B$9*100</f>
        <v>9.3673158736973572E-2</v>
      </c>
      <c r="D38" s="15">
        <f>SUM(D40:D42)</f>
        <v>40</v>
      </c>
      <c r="E38" s="93">
        <f>SUM(E40:E42)</f>
        <v>0</v>
      </c>
      <c r="F38" s="15">
        <f>SUM(F40:F42)</f>
        <v>31</v>
      </c>
      <c r="G38" s="21">
        <f>SUM(G40:G42)</f>
        <v>1</v>
      </c>
      <c r="H38" s="67"/>
    </row>
    <row r="39" spans="1:8" s="9" customFormat="1" ht="14.25" customHeight="1" x14ac:dyDescent="0.2">
      <c r="A39" s="10"/>
      <c r="B39" s="69"/>
      <c r="C39" s="50"/>
      <c r="D39" s="15"/>
      <c r="E39" s="15"/>
      <c r="F39" s="15"/>
      <c r="G39" s="21"/>
      <c r="H39" s="67"/>
    </row>
    <row r="40" spans="1:8" s="9" customFormat="1" ht="14.25" customHeight="1" x14ac:dyDescent="0.2">
      <c r="A40" s="90">
        <v>12</v>
      </c>
      <c r="B40" s="15">
        <f>SUM(D40:G40)</f>
        <v>6</v>
      </c>
      <c r="C40" s="72">
        <f>B40/$B$9*100</f>
        <v>7.8060965614144637E-3</v>
      </c>
      <c r="D40" s="81">
        <v>5</v>
      </c>
      <c r="E40" s="92">
        <v>0</v>
      </c>
      <c r="F40" s="74">
        <v>1</v>
      </c>
      <c r="G40" s="75">
        <v>0</v>
      </c>
      <c r="H40" s="67"/>
    </row>
    <row r="41" spans="1:8" s="9" customFormat="1" ht="14.25" customHeight="1" x14ac:dyDescent="0.2">
      <c r="A41" s="90">
        <v>13</v>
      </c>
      <c r="B41" s="15">
        <f>SUM(D41:G41)</f>
        <v>8</v>
      </c>
      <c r="C41" s="72">
        <f>B41/$B$9*100</f>
        <v>1.040812874855262E-2</v>
      </c>
      <c r="D41" s="81">
        <v>4</v>
      </c>
      <c r="E41" s="92">
        <v>0</v>
      </c>
      <c r="F41" s="74">
        <v>4</v>
      </c>
      <c r="G41" s="75">
        <v>0</v>
      </c>
      <c r="H41" s="67"/>
    </row>
    <row r="42" spans="1:8" s="9" customFormat="1" ht="14.25" customHeight="1" x14ac:dyDescent="0.2">
      <c r="A42" s="90">
        <v>14</v>
      </c>
      <c r="B42" s="15">
        <f>SUM(D42:G42)</f>
        <v>58</v>
      </c>
      <c r="C42" s="72">
        <f>B42/$B$9*100</f>
        <v>7.5458933427006492E-2</v>
      </c>
      <c r="D42" s="81">
        <v>31</v>
      </c>
      <c r="E42" s="92">
        <v>0</v>
      </c>
      <c r="F42" s="74">
        <v>26</v>
      </c>
      <c r="G42" s="75">
        <v>1</v>
      </c>
      <c r="H42" s="67"/>
    </row>
    <row r="43" spans="1:8" s="9" customFormat="1" ht="14.25" customHeight="1" x14ac:dyDescent="0.2">
      <c r="A43" s="14"/>
      <c r="B43" s="15"/>
      <c r="C43" s="50"/>
      <c r="D43" s="52"/>
      <c r="E43" s="52"/>
      <c r="F43" s="52"/>
      <c r="G43" s="78"/>
      <c r="H43" s="67"/>
    </row>
    <row r="44" spans="1:8" s="9" customFormat="1" ht="14.25" customHeight="1" x14ac:dyDescent="0.2">
      <c r="A44" s="44" t="s">
        <v>17</v>
      </c>
      <c r="B44" s="15">
        <f>SUM(D44:G44)</f>
        <v>1169</v>
      </c>
      <c r="C44" s="50">
        <f>B44/$B$9*100</f>
        <v>1.5208878133822517</v>
      </c>
      <c r="D44" s="15">
        <f>SUM(D46:D50)</f>
        <v>340</v>
      </c>
      <c r="E44" s="15">
        <f>SUM(E46:E50)</f>
        <v>9</v>
      </c>
      <c r="F44" s="15">
        <f>SUM(F46:F50)</f>
        <v>816</v>
      </c>
      <c r="G44" s="21">
        <f>SUM(G46:G50)</f>
        <v>4</v>
      </c>
      <c r="H44" s="67"/>
    </row>
    <row r="45" spans="1:8" s="9" customFormat="1" ht="14.25" customHeight="1" x14ac:dyDescent="0.2">
      <c r="A45" s="10"/>
      <c r="B45" s="15"/>
      <c r="C45" s="50"/>
      <c r="D45" s="15"/>
      <c r="E45" s="15"/>
      <c r="F45" s="15"/>
      <c r="G45" s="21"/>
      <c r="H45" s="67"/>
    </row>
    <row r="46" spans="1:8" s="9" customFormat="1" ht="14.25" customHeight="1" x14ac:dyDescent="0.2">
      <c r="A46" s="90">
        <v>15</v>
      </c>
      <c r="B46" s="15">
        <f>SUM(D46:G46)</f>
        <v>115</v>
      </c>
      <c r="C46" s="72">
        <f>B46/$B$9*100</f>
        <v>0.14961685076044393</v>
      </c>
      <c r="D46" s="81">
        <v>43</v>
      </c>
      <c r="E46" s="92">
        <v>0</v>
      </c>
      <c r="F46" s="81">
        <v>71</v>
      </c>
      <c r="G46" s="75">
        <v>1</v>
      </c>
      <c r="H46" s="67"/>
    </row>
    <row r="47" spans="1:8" s="9" customFormat="1" ht="14.25" customHeight="1" x14ac:dyDescent="0.2">
      <c r="A47" s="90">
        <v>16</v>
      </c>
      <c r="B47" s="15">
        <f>SUM(D47:G47)</f>
        <v>201</v>
      </c>
      <c r="C47" s="72">
        <f>B47/$B$9*100</f>
        <v>0.26150423480738455</v>
      </c>
      <c r="D47" s="81">
        <v>82</v>
      </c>
      <c r="E47" s="92">
        <v>0</v>
      </c>
      <c r="F47" s="81">
        <v>118</v>
      </c>
      <c r="G47" s="75">
        <v>1</v>
      </c>
      <c r="H47" s="67"/>
    </row>
    <row r="48" spans="1:8" s="9" customFormat="1" ht="14.25" customHeight="1" x14ac:dyDescent="0.2">
      <c r="A48" s="90">
        <v>17</v>
      </c>
      <c r="B48" s="15">
        <f>SUM(D48:G48)</f>
        <v>239</v>
      </c>
      <c r="C48" s="72">
        <f>B48/$B$9*100</f>
        <v>0.31094284636300951</v>
      </c>
      <c r="D48" s="81">
        <v>84</v>
      </c>
      <c r="E48" s="92">
        <v>0</v>
      </c>
      <c r="F48" s="81">
        <v>155</v>
      </c>
      <c r="G48" s="75">
        <v>0</v>
      </c>
      <c r="H48" s="67"/>
    </row>
    <row r="49" spans="1:8" s="9" customFormat="1" ht="14.25" customHeight="1" x14ac:dyDescent="0.2">
      <c r="A49" s="90">
        <v>18</v>
      </c>
      <c r="B49" s="15">
        <f>SUM(D49:G49)</f>
        <v>296</v>
      </c>
      <c r="C49" s="72">
        <f>B49/$B$9*100</f>
        <v>0.38510076369644691</v>
      </c>
      <c r="D49" s="81">
        <v>74</v>
      </c>
      <c r="E49" s="74">
        <v>3</v>
      </c>
      <c r="F49" s="81">
        <v>217</v>
      </c>
      <c r="G49" s="75">
        <v>2</v>
      </c>
      <c r="H49" s="67"/>
    </row>
    <row r="50" spans="1:8" s="9" customFormat="1" ht="14.25" customHeight="1" x14ac:dyDescent="0.2">
      <c r="A50" s="90">
        <v>19</v>
      </c>
      <c r="B50" s="15">
        <f>SUM(D50:G50)</f>
        <v>318</v>
      </c>
      <c r="C50" s="72">
        <f>B50/$B$9*100</f>
        <v>0.41372311775496667</v>
      </c>
      <c r="D50" s="81">
        <v>57</v>
      </c>
      <c r="E50" s="74">
        <v>6</v>
      </c>
      <c r="F50" s="81">
        <v>255</v>
      </c>
      <c r="G50" s="75">
        <v>0</v>
      </c>
      <c r="H50" s="67"/>
    </row>
    <row r="51" spans="1:8" s="9" customFormat="1" ht="14.25" customHeight="1" x14ac:dyDescent="0.2">
      <c r="A51" s="14"/>
      <c r="B51" s="69"/>
      <c r="C51" s="72"/>
      <c r="D51" s="69"/>
      <c r="E51" s="69"/>
      <c r="F51" s="69"/>
      <c r="G51" s="79"/>
      <c r="H51" s="67"/>
    </row>
    <row r="52" spans="1:8" ht="14.25" customHeight="1" x14ac:dyDescent="0.2">
      <c r="A52" s="44" t="s">
        <v>18</v>
      </c>
      <c r="B52" s="15">
        <f t="shared" ref="B52:B58" si="5">SUM(D52:G52)</f>
        <v>1337</v>
      </c>
      <c r="C52" s="72">
        <f t="shared" ref="C52:C58" si="6">B52/$B$9*100</f>
        <v>1.7394585171018564</v>
      </c>
      <c r="D52" s="74">
        <v>265</v>
      </c>
      <c r="E52" s="74">
        <v>40</v>
      </c>
      <c r="F52" s="74">
        <v>1030</v>
      </c>
      <c r="G52" s="75">
        <v>2</v>
      </c>
    </row>
    <row r="53" spans="1:8" ht="14.25" customHeight="1" x14ac:dyDescent="0.2">
      <c r="A53" s="44" t="s">
        <v>19</v>
      </c>
      <c r="B53" s="15">
        <f t="shared" si="5"/>
        <v>961</v>
      </c>
      <c r="C53" s="72">
        <f t="shared" si="6"/>
        <v>1.2502764659198835</v>
      </c>
      <c r="D53" s="74">
        <v>178</v>
      </c>
      <c r="E53" s="74">
        <v>42</v>
      </c>
      <c r="F53" s="74">
        <v>740</v>
      </c>
      <c r="G53" s="75">
        <v>1</v>
      </c>
    </row>
    <row r="54" spans="1:8" ht="14.25" customHeight="1" x14ac:dyDescent="0.2">
      <c r="A54" s="44" t="s">
        <v>20</v>
      </c>
      <c r="B54" s="15">
        <f t="shared" si="5"/>
        <v>658</v>
      </c>
      <c r="C54" s="72">
        <f t="shared" si="6"/>
        <v>0.856068589568453</v>
      </c>
      <c r="D54" s="74">
        <v>112</v>
      </c>
      <c r="E54" s="74">
        <v>42</v>
      </c>
      <c r="F54" s="74">
        <v>502</v>
      </c>
      <c r="G54" s="75">
        <v>2</v>
      </c>
    </row>
    <row r="55" spans="1:8" ht="14.25" customHeight="1" x14ac:dyDescent="0.2">
      <c r="A55" s="44" t="s">
        <v>21</v>
      </c>
      <c r="B55" s="15">
        <f t="shared" si="5"/>
        <v>312</v>
      </c>
      <c r="C55" s="72">
        <f t="shared" si="6"/>
        <v>0.40591702119355222</v>
      </c>
      <c r="D55" s="74">
        <v>59</v>
      </c>
      <c r="E55" s="74">
        <v>20</v>
      </c>
      <c r="F55" s="74">
        <v>232</v>
      </c>
      <c r="G55" s="75">
        <v>1</v>
      </c>
    </row>
    <row r="56" spans="1:8" ht="14.25" customHeight="1" x14ac:dyDescent="0.2">
      <c r="A56" s="44" t="s">
        <v>22</v>
      </c>
      <c r="B56" s="15">
        <f t="shared" si="5"/>
        <v>84</v>
      </c>
      <c r="C56" s="72">
        <f t="shared" si="6"/>
        <v>0.1092853518598025</v>
      </c>
      <c r="D56" s="74">
        <v>14</v>
      </c>
      <c r="E56" s="74">
        <v>9</v>
      </c>
      <c r="F56" s="74">
        <v>61</v>
      </c>
      <c r="G56" s="75">
        <v>0</v>
      </c>
    </row>
    <row r="57" spans="1:8" ht="14.25" customHeight="1" x14ac:dyDescent="0.2">
      <c r="A57" s="44" t="s">
        <v>23</v>
      </c>
      <c r="B57" s="15">
        <f t="shared" si="5"/>
        <v>7</v>
      </c>
      <c r="C57" s="72">
        <f t="shared" si="6"/>
        <v>9.1071126549835419E-3</v>
      </c>
      <c r="D57" s="74">
        <v>0</v>
      </c>
      <c r="E57" s="74">
        <v>2</v>
      </c>
      <c r="F57" s="74">
        <v>5</v>
      </c>
      <c r="G57" s="75">
        <v>0</v>
      </c>
    </row>
    <row r="58" spans="1:8" ht="14.25" customHeight="1" x14ac:dyDescent="0.2">
      <c r="A58" s="44" t="s">
        <v>24</v>
      </c>
      <c r="B58" s="15">
        <f t="shared" si="5"/>
        <v>2</v>
      </c>
      <c r="C58" s="72">
        <f t="shared" si="6"/>
        <v>2.602032187138155E-3</v>
      </c>
      <c r="D58" s="74">
        <v>0</v>
      </c>
      <c r="E58" s="74">
        <v>0</v>
      </c>
      <c r="F58" s="74">
        <v>2</v>
      </c>
      <c r="G58" s="75">
        <v>0</v>
      </c>
    </row>
    <row r="59" spans="1:8" ht="12.75" customHeight="1" x14ac:dyDescent="0.2">
      <c r="A59" s="106" t="s">
        <v>11</v>
      </c>
      <c r="B59" s="106"/>
      <c r="C59" s="106"/>
      <c r="D59" s="106"/>
      <c r="E59" s="106"/>
      <c r="F59" s="106"/>
      <c r="G59" s="106"/>
    </row>
    <row r="60" spans="1:8" ht="12.75" customHeight="1" x14ac:dyDescent="0.2">
      <c r="A60" s="106" t="s">
        <v>42</v>
      </c>
      <c r="B60" s="106"/>
      <c r="C60" s="106"/>
      <c r="D60" s="106"/>
      <c r="E60" s="106"/>
      <c r="F60" s="106"/>
      <c r="G60" s="106"/>
    </row>
    <row r="61" spans="1:8" ht="12.75" customHeight="1" x14ac:dyDescent="0.2">
      <c r="A61" s="106" t="s">
        <v>12</v>
      </c>
      <c r="B61" s="106"/>
      <c r="C61" s="106"/>
      <c r="D61" s="106"/>
      <c r="E61" s="106"/>
      <c r="F61" s="106"/>
      <c r="G61" s="106"/>
    </row>
    <row r="62" spans="1:8" ht="12.75" customHeight="1" x14ac:dyDescent="0.2">
      <c r="A62" s="45"/>
      <c r="B62" s="46"/>
      <c r="C62" s="47"/>
      <c r="D62" s="46"/>
      <c r="E62" s="46"/>
      <c r="F62" s="46"/>
      <c r="G62" s="46"/>
    </row>
    <row r="63" spans="1:8" ht="22.5" customHeight="1" x14ac:dyDescent="0.2">
      <c r="A63" s="107" t="s">
        <v>43</v>
      </c>
      <c r="B63" s="110" t="s">
        <v>0</v>
      </c>
      <c r="C63" s="111"/>
      <c r="D63" s="111"/>
      <c r="E63" s="111"/>
      <c r="F63" s="111"/>
      <c r="G63" s="111"/>
    </row>
    <row r="64" spans="1:8" ht="22.5" customHeight="1" x14ac:dyDescent="0.2">
      <c r="A64" s="108"/>
      <c r="B64" s="112" t="s">
        <v>1</v>
      </c>
      <c r="C64" s="114" t="s">
        <v>46</v>
      </c>
      <c r="D64" s="110" t="s">
        <v>8</v>
      </c>
      <c r="E64" s="111"/>
      <c r="F64" s="111"/>
      <c r="G64" s="111"/>
    </row>
    <row r="65" spans="1:8" ht="22.5" customHeight="1" x14ac:dyDescent="0.2">
      <c r="A65" s="109"/>
      <c r="B65" s="113"/>
      <c r="C65" s="115"/>
      <c r="D65" s="105" t="s">
        <v>2</v>
      </c>
      <c r="E65" s="105" t="s">
        <v>5</v>
      </c>
      <c r="F65" s="105" t="s">
        <v>6</v>
      </c>
      <c r="G65" s="48" t="s">
        <v>10</v>
      </c>
    </row>
    <row r="66" spans="1:8" ht="14.85" customHeight="1" x14ac:dyDescent="0.2">
      <c r="A66" s="10"/>
      <c r="B66" s="24"/>
      <c r="C66" s="36"/>
      <c r="D66" s="26"/>
      <c r="E66" s="26"/>
      <c r="F66" s="26"/>
      <c r="G66" s="27"/>
    </row>
    <row r="67" spans="1:8" ht="15" customHeight="1" x14ac:dyDescent="0.2">
      <c r="A67" s="57" t="s">
        <v>27</v>
      </c>
      <c r="B67" s="15">
        <f>SUM(B69+B76+B84+B85+B86+B87+B88+B89)</f>
        <v>4221</v>
      </c>
      <c r="C67" s="50">
        <f>B67/$B$9*100</f>
        <v>5.4915889309550758</v>
      </c>
      <c r="D67" s="15">
        <f>SUM(D69+D76+D84+D85+D86+D87+D88+D89)</f>
        <v>708</v>
      </c>
      <c r="E67" s="15">
        <f>SUM(E69+E76+E84+E85+E86+E87+E88+E89)</f>
        <v>397</v>
      </c>
      <c r="F67" s="15">
        <f>SUM(F69+F76+F84+F85+F86+F87+F88+F89)</f>
        <v>3103</v>
      </c>
      <c r="G67" s="21">
        <f>SUM(G69+G76+G84+G85+G86+G87+G88+G89)</f>
        <v>13</v>
      </c>
    </row>
    <row r="68" spans="1:8" ht="15" customHeight="1" x14ac:dyDescent="0.2">
      <c r="A68" s="55"/>
      <c r="B68" s="52"/>
      <c r="C68" s="50"/>
      <c r="D68" s="52"/>
      <c r="E68" s="52"/>
      <c r="F68" s="52"/>
      <c r="G68" s="78"/>
    </row>
    <row r="69" spans="1:8" s="9" customFormat="1" ht="15" customHeight="1" x14ac:dyDescent="0.2">
      <c r="A69" s="44" t="s">
        <v>16</v>
      </c>
      <c r="B69" s="15">
        <f>SUM(D69:G69)</f>
        <v>24</v>
      </c>
      <c r="C69" s="50">
        <f>B69/$B$9*100</f>
        <v>3.1224386245657855E-2</v>
      </c>
      <c r="D69" s="15">
        <f>SUM(D71:D74)</f>
        <v>20</v>
      </c>
      <c r="E69" s="93">
        <f>SUM(E71:E74)</f>
        <v>0</v>
      </c>
      <c r="F69" s="15">
        <f>SUM(F71:F74)</f>
        <v>4</v>
      </c>
      <c r="G69" s="21">
        <f>SUM(G71:G74)</f>
        <v>0</v>
      </c>
      <c r="H69" s="67"/>
    </row>
    <row r="70" spans="1:8" s="9" customFormat="1" ht="15" customHeight="1" x14ac:dyDescent="0.2">
      <c r="A70" s="10"/>
      <c r="B70" s="15"/>
      <c r="C70" s="50"/>
      <c r="D70" s="15"/>
      <c r="E70" s="15"/>
      <c r="F70" s="15"/>
      <c r="G70" s="21"/>
      <c r="H70" s="67"/>
    </row>
    <row r="71" spans="1:8" s="9" customFormat="1" ht="15" customHeight="1" x14ac:dyDescent="0.2">
      <c r="A71" s="89">
        <v>11</v>
      </c>
      <c r="B71" s="15">
        <f>SUM(D71:G71)</f>
        <v>1</v>
      </c>
      <c r="C71" s="72">
        <f>B71/$B$9*100</f>
        <v>1.3010160935690775E-3</v>
      </c>
      <c r="D71" s="80">
        <v>1</v>
      </c>
      <c r="E71" s="92">
        <v>0</v>
      </c>
      <c r="F71" s="69">
        <v>0</v>
      </c>
      <c r="G71" s="79">
        <v>0</v>
      </c>
      <c r="H71" s="67"/>
    </row>
    <row r="72" spans="1:8" s="9" customFormat="1" ht="15" customHeight="1" x14ac:dyDescent="0.2">
      <c r="A72" s="90">
        <v>12</v>
      </c>
      <c r="B72" s="15">
        <f>SUM(D72:G72)</f>
        <v>1</v>
      </c>
      <c r="C72" s="72">
        <f>B72/$B$9*100</f>
        <v>1.3010160935690775E-3</v>
      </c>
      <c r="D72" s="80">
        <v>1</v>
      </c>
      <c r="E72" s="92">
        <v>0</v>
      </c>
      <c r="F72" s="69">
        <v>0</v>
      </c>
      <c r="G72" s="79">
        <v>0</v>
      </c>
      <c r="H72" s="67"/>
    </row>
    <row r="73" spans="1:8" s="9" customFormat="1" ht="15" customHeight="1" x14ac:dyDescent="0.2">
      <c r="A73" s="90">
        <v>13</v>
      </c>
      <c r="B73" s="15">
        <f>SUM(D73:G73)</f>
        <v>1</v>
      </c>
      <c r="C73" s="72">
        <f>B73/$B$9*100</f>
        <v>1.3010160935690775E-3</v>
      </c>
      <c r="D73" s="80">
        <v>1</v>
      </c>
      <c r="E73" s="92">
        <v>0</v>
      </c>
      <c r="F73" s="69">
        <v>0</v>
      </c>
      <c r="G73" s="79">
        <v>0</v>
      </c>
      <c r="H73" s="67"/>
    </row>
    <row r="74" spans="1:8" s="9" customFormat="1" ht="15" customHeight="1" x14ac:dyDescent="0.2">
      <c r="A74" s="90">
        <v>14</v>
      </c>
      <c r="B74" s="15">
        <f>SUM(D74:G74)</f>
        <v>21</v>
      </c>
      <c r="C74" s="72">
        <f>B74/$B$9*100</f>
        <v>2.7321337964950624E-2</v>
      </c>
      <c r="D74" s="80">
        <v>17</v>
      </c>
      <c r="E74" s="92">
        <v>0</v>
      </c>
      <c r="F74" s="74">
        <v>4</v>
      </c>
      <c r="G74" s="79">
        <v>0</v>
      </c>
      <c r="H74" s="67"/>
    </row>
    <row r="75" spans="1:8" s="9" customFormat="1" ht="15" customHeight="1" x14ac:dyDescent="0.2">
      <c r="A75" s="14"/>
      <c r="B75" s="15"/>
      <c r="C75" s="50"/>
      <c r="D75" s="52"/>
      <c r="E75" s="52"/>
      <c r="F75" s="52"/>
      <c r="G75" s="78"/>
      <c r="H75" s="67"/>
    </row>
    <row r="76" spans="1:8" s="9" customFormat="1" ht="15" customHeight="1" x14ac:dyDescent="0.2">
      <c r="A76" s="44" t="s">
        <v>17</v>
      </c>
      <c r="B76" s="15">
        <f>SUM(D76:G76)</f>
        <v>729</v>
      </c>
      <c r="C76" s="50">
        <f>B76/$B$9*100</f>
        <v>0.94844073221185754</v>
      </c>
      <c r="D76" s="15">
        <f>SUM(D78:D82)</f>
        <v>278</v>
      </c>
      <c r="E76" s="15">
        <f>SUM(E78:E82)</f>
        <v>9</v>
      </c>
      <c r="F76" s="15">
        <f>SUM(F78:F82)</f>
        <v>441</v>
      </c>
      <c r="G76" s="21">
        <f>SUM(G78:G82)</f>
        <v>1</v>
      </c>
      <c r="H76" s="67"/>
    </row>
    <row r="77" spans="1:8" s="9" customFormat="1" ht="15" customHeight="1" x14ac:dyDescent="0.2">
      <c r="A77" s="10"/>
      <c r="B77" s="15"/>
      <c r="C77" s="50"/>
      <c r="D77" s="15"/>
      <c r="E77" s="15"/>
      <c r="F77" s="15"/>
      <c r="G77" s="21"/>
      <c r="H77" s="67"/>
    </row>
    <row r="78" spans="1:8" s="9" customFormat="1" ht="15" customHeight="1" x14ac:dyDescent="0.2">
      <c r="A78" s="90">
        <v>15</v>
      </c>
      <c r="B78" s="15">
        <f>SUM(D78:G78)</f>
        <v>41</v>
      </c>
      <c r="C78" s="72">
        <f>B78/$B$9*100</f>
        <v>5.3341659836332177E-2</v>
      </c>
      <c r="D78" s="80">
        <v>32</v>
      </c>
      <c r="E78" s="92">
        <v>0</v>
      </c>
      <c r="F78" s="80">
        <v>9</v>
      </c>
      <c r="G78" s="75">
        <v>0</v>
      </c>
      <c r="H78" s="67"/>
    </row>
    <row r="79" spans="1:8" s="9" customFormat="1" ht="15" customHeight="1" x14ac:dyDescent="0.2">
      <c r="A79" s="90">
        <v>16</v>
      </c>
      <c r="B79" s="15">
        <f>SUM(D79:G79)</f>
        <v>70</v>
      </c>
      <c r="C79" s="72">
        <f>B79/$B$9*100</f>
        <v>9.1071126549835429E-2</v>
      </c>
      <c r="D79" s="80">
        <v>42</v>
      </c>
      <c r="E79" s="92">
        <v>0</v>
      </c>
      <c r="F79" s="80">
        <v>28</v>
      </c>
      <c r="G79" s="75">
        <v>0</v>
      </c>
      <c r="H79" s="67"/>
    </row>
    <row r="80" spans="1:8" s="9" customFormat="1" ht="15" customHeight="1" x14ac:dyDescent="0.2">
      <c r="A80" s="90">
        <v>17</v>
      </c>
      <c r="B80" s="15">
        <f>SUM(D80:G80)</f>
        <v>140</v>
      </c>
      <c r="C80" s="72">
        <f>B80/$B$9*100</f>
        <v>0.18214225309967086</v>
      </c>
      <c r="D80" s="80">
        <v>87</v>
      </c>
      <c r="E80" s="92">
        <v>0</v>
      </c>
      <c r="F80" s="80">
        <v>53</v>
      </c>
      <c r="G80" s="75">
        <v>0</v>
      </c>
      <c r="H80" s="67"/>
    </row>
    <row r="81" spans="1:7" ht="15" customHeight="1" x14ac:dyDescent="0.2">
      <c r="A81" s="90">
        <v>18</v>
      </c>
      <c r="B81" s="15">
        <f>SUM(D81:G81)</f>
        <v>206</v>
      </c>
      <c r="C81" s="72">
        <f>B81/$B$9*100</f>
        <v>0.26800931527522998</v>
      </c>
      <c r="D81" s="80">
        <v>57</v>
      </c>
      <c r="E81" s="74">
        <v>3</v>
      </c>
      <c r="F81" s="80">
        <v>146</v>
      </c>
      <c r="G81" s="75">
        <v>0</v>
      </c>
    </row>
    <row r="82" spans="1:7" ht="15" customHeight="1" x14ac:dyDescent="0.2">
      <c r="A82" s="90">
        <v>19</v>
      </c>
      <c r="B82" s="15">
        <f>SUM(D82:G82)</f>
        <v>272</v>
      </c>
      <c r="C82" s="72">
        <f>B82/$B$9*100</f>
        <v>0.35387637745078909</v>
      </c>
      <c r="D82" s="80">
        <v>60</v>
      </c>
      <c r="E82" s="74">
        <v>6</v>
      </c>
      <c r="F82" s="80">
        <v>205</v>
      </c>
      <c r="G82" s="75">
        <v>1</v>
      </c>
    </row>
    <row r="83" spans="1:7" ht="15" customHeight="1" x14ac:dyDescent="0.2">
      <c r="A83" s="14"/>
      <c r="B83" s="15"/>
      <c r="C83" s="50"/>
      <c r="D83" s="52"/>
      <c r="E83" s="52"/>
      <c r="F83" s="52"/>
      <c r="G83" s="78"/>
    </row>
    <row r="84" spans="1:7" ht="15" customHeight="1" x14ac:dyDescent="0.2">
      <c r="A84" s="44" t="s">
        <v>18</v>
      </c>
      <c r="B84" s="15">
        <f t="shared" ref="B84:B89" si="7">SUM(D84:G84)</f>
        <v>1259</v>
      </c>
      <c r="C84" s="72">
        <f t="shared" ref="C84:C89" si="8">B84/$B$9*100</f>
        <v>1.6379792618034688</v>
      </c>
      <c r="D84" s="74">
        <v>179</v>
      </c>
      <c r="E84" s="74">
        <v>54</v>
      </c>
      <c r="F84" s="74">
        <v>1023</v>
      </c>
      <c r="G84" s="75">
        <v>3</v>
      </c>
    </row>
    <row r="85" spans="1:7" ht="15" customHeight="1" x14ac:dyDescent="0.2">
      <c r="A85" s="44" t="s">
        <v>19</v>
      </c>
      <c r="B85" s="15">
        <f t="shared" si="7"/>
        <v>1060</v>
      </c>
      <c r="C85" s="72">
        <f t="shared" si="8"/>
        <v>1.3790770591832222</v>
      </c>
      <c r="D85" s="74">
        <v>102</v>
      </c>
      <c r="E85" s="74">
        <v>137</v>
      </c>
      <c r="F85" s="74">
        <v>816</v>
      </c>
      <c r="G85" s="75">
        <v>5</v>
      </c>
    </row>
    <row r="86" spans="1:7" ht="15" customHeight="1" x14ac:dyDescent="0.2">
      <c r="A86" s="44" t="s">
        <v>20</v>
      </c>
      <c r="B86" s="15">
        <f t="shared" si="7"/>
        <v>682</v>
      </c>
      <c r="C86" s="72">
        <f t="shared" si="8"/>
        <v>0.88729297581411093</v>
      </c>
      <c r="D86" s="74">
        <v>77</v>
      </c>
      <c r="E86" s="74">
        <v>115</v>
      </c>
      <c r="F86" s="74">
        <v>488</v>
      </c>
      <c r="G86" s="75">
        <v>2</v>
      </c>
    </row>
    <row r="87" spans="1:7" ht="15" customHeight="1" x14ac:dyDescent="0.2">
      <c r="A87" s="44" t="s">
        <v>21</v>
      </c>
      <c r="B87" s="15">
        <f t="shared" si="7"/>
        <v>359</v>
      </c>
      <c r="C87" s="72">
        <f t="shared" si="8"/>
        <v>0.46706477759129883</v>
      </c>
      <c r="D87" s="74">
        <v>42</v>
      </c>
      <c r="E87" s="74">
        <v>59</v>
      </c>
      <c r="F87" s="74">
        <v>256</v>
      </c>
      <c r="G87" s="75">
        <v>2</v>
      </c>
    </row>
    <row r="88" spans="1:7" ht="15" customHeight="1" x14ac:dyDescent="0.2">
      <c r="A88" s="44" t="s">
        <v>22</v>
      </c>
      <c r="B88" s="15">
        <f t="shared" si="7"/>
        <v>94</v>
      </c>
      <c r="C88" s="72">
        <f t="shared" si="8"/>
        <v>0.12229551279549329</v>
      </c>
      <c r="D88" s="74">
        <v>9</v>
      </c>
      <c r="E88" s="74">
        <v>21</v>
      </c>
      <c r="F88" s="74">
        <v>64</v>
      </c>
      <c r="G88" s="75">
        <v>0</v>
      </c>
    </row>
    <row r="89" spans="1:7" ht="15" customHeight="1" x14ac:dyDescent="0.2">
      <c r="A89" s="44" t="s">
        <v>23</v>
      </c>
      <c r="B89" s="15">
        <f t="shared" si="7"/>
        <v>14</v>
      </c>
      <c r="C89" s="72">
        <f t="shared" si="8"/>
        <v>1.8214225309967084E-2</v>
      </c>
      <c r="D89" s="74">
        <v>1</v>
      </c>
      <c r="E89" s="74">
        <v>2</v>
      </c>
      <c r="F89" s="74">
        <v>11</v>
      </c>
      <c r="G89" s="75">
        <v>0</v>
      </c>
    </row>
    <row r="90" spans="1:7" ht="15" customHeight="1" x14ac:dyDescent="0.2">
      <c r="A90" s="101"/>
      <c r="B90" s="101"/>
      <c r="C90" s="102"/>
      <c r="D90" s="76"/>
      <c r="E90" s="76"/>
      <c r="F90" s="76"/>
    </row>
    <row r="91" spans="1:7" ht="15" customHeight="1" x14ac:dyDescent="0.2">
      <c r="A91" s="58" t="s">
        <v>28</v>
      </c>
      <c r="B91" s="15">
        <f>SUM(B93+B99+B107+B108+B109+B110+B111+B112+B113)</f>
        <v>5444</v>
      </c>
      <c r="C91" s="50">
        <f>B91/$B$9*100</f>
        <v>7.0827316133900569</v>
      </c>
      <c r="D91" s="15">
        <f>SUM(D93+D99+D107+D108+D109+D110+D111+D112+D113)</f>
        <v>2533</v>
      </c>
      <c r="E91" s="15">
        <f>SUM(E93+E99+E107+E108+E109+E110+E111+E112+E113)</f>
        <v>538</v>
      </c>
      <c r="F91" s="15">
        <f>SUM(F93+F99+F107+F108+F109+F110+F111+F112+F113)</f>
        <v>2371</v>
      </c>
      <c r="G91" s="21">
        <f>SUM(G93+G99+G107+G108+G109+G110+G111+G112+G113)</f>
        <v>2</v>
      </c>
    </row>
    <row r="92" spans="1:7" ht="15" customHeight="1" x14ac:dyDescent="0.2">
      <c r="A92" s="58"/>
      <c r="B92" s="52"/>
      <c r="C92" s="50"/>
      <c r="D92" s="52"/>
      <c r="E92" s="52"/>
      <c r="F92" s="52"/>
      <c r="G92" s="78"/>
    </row>
    <row r="93" spans="1:7" ht="15" customHeight="1" x14ac:dyDescent="0.2">
      <c r="A93" s="44" t="s">
        <v>16</v>
      </c>
      <c r="B93" s="15">
        <f>SUM(D93:G93)</f>
        <v>27</v>
      </c>
      <c r="C93" s="50">
        <f>B93/$B$9*100</f>
        <v>3.5127434526365089E-2</v>
      </c>
      <c r="D93" s="15">
        <f>SUM(D95:D97)</f>
        <v>18</v>
      </c>
      <c r="E93" s="93">
        <f>SUM(E95:E97)</f>
        <v>0</v>
      </c>
      <c r="F93" s="15">
        <f>SUM(F95:F97)</f>
        <v>9</v>
      </c>
      <c r="G93" s="21">
        <f>SUM(G95:G97)</f>
        <v>0</v>
      </c>
    </row>
    <row r="94" spans="1:7" ht="15" customHeight="1" x14ac:dyDescent="0.2">
      <c r="A94" s="10"/>
      <c r="B94" s="15"/>
      <c r="C94" s="50"/>
      <c r="D94" s="15"/>
      <c r="E94" s="15"/>
      <c r="F94" s="15"/>
      <c r="G94" s="21"/>
    </row>
    <row r="95" spans="1:7" ht="15" customHeight="1" x14ac:dyDescent="0.2">
      <c r="A95" s="90">
        <v>12</v>
      </c>
      <c r="B95" s="15">
        <f>SUM(D95:G95)</f>
        <v>1</v>
      </c>
      <c r="C95" s="72">
        <f>B95/$B$9*100</f>
        <v>1.3010160935690775E-3</v>
      </c>
      <c r="D95" s="80">
        <v>1</v>
      </c>
      <c r="E95" s="92">
        <v>0</v>
      </c>
      <c r="F95" s="74">
        <v>0</v>
      </c>
      <c r="G95" s="75">
        <v>0</v>
      </c>
    </row>
    <row r="96" spans="1:7" ht="15" customHeight="1" x14ac:dyDescent="0.2">
      <c r="A96" s="90">
        <v>13</v>
      </c>
      <c r="B96" s="15">
        <f>SUM(D96:G96)</f>
        <v>6</v>
      </c>
      <c r="C96" s="72">
        <f>B96/$B$9*100</f>
        <v>7.8060965614144637E-3</v>
      </c>
      <c r="D96" s="80">
        <v>5</v>
      </c>
      <c r="E96" s="92">
        <v>0</v>
      </c>
      <c r="F96" s="74">
        <v>1</v>
      </c>
      <c r="G96" s="75">
        <v>0</v>
      </c>
    </row>
    <row r="97" spans="1:7" ht="15" customHeight="1" x14ac:dyDescent="0.2">
      <c r="A97" s="90">
        <v>14</v>
      </c>
      <c r="B97" s="15">
        <f>SUM(D97:G97)</f>
        <v>20</v>
      </c>
      <c r="C97" s="72">
        <f>B97/$B$9*100</f>
        <v>2.6020321871381549E-2</v>
      </c>
      <c r="D97" s="80">
        <v>12</v>
      </c>
      <c r="E97" s="92">
        <v>0</v>
      </c>
      <c r="F97" s="74">
        <v>8</v>
      </c>
      <c r="G97" s="75">
        <v>0</v>
      </c>
    </row>
    <row r="98" spans="1:7" ht="15" customHeight="1" x14ac:dyDescent="0.2">
      <c r="A98" s="14"/>
      <c r="B98" s="15"/>
      <c r="C98" s="50"/>
      <c r="D98" s="52"/>
      <c r="E98" s="52"/>
      <c r="F98" s="52"/>
      <c r="G98" s="78"/>
    </row>
    <row r="99" spans="1:7" ht="15" customHeight="1" x14ac:dyDescent="0.2">
      <c r="A99" s="44" t="s">
        <v>17</v>
      </c>
      <c r="B99" s="15">
        <f>SUM(D99:G99)</f>
        <v>904</v>
      </c>
      <c r="C99" s="50">
        <f>B99/$B$9*100</f>
        <v>1.176118548586446</v>
      </c>
      <c r="D99" s="15">
        <f>SUM(D101:D105)</f>
        <v>524</v>
      </c>
      <c r="E99" s="15">
        <f>SUM(E101:E105)</f>
        <v>7</v>
      </c>
      <c r="F99" s="15">
        <f>SUM(F101:F105)</f>
        <v>373</v>
      </c>
      <c r="G99" s="21">
        <f>SUM(G101:G105)</f>
        <v>0</v>
      </c>
    </row>
    <row r="100" spans="1:7" ht="15" customHeight="1" x14ac:dyDescent="0.2">
      <c r="A100" s="10"/>
      <c r="B100" s="15"/>
      <c r="C100" s="50"/>
      <c r="D100" s="15"/>
      <c r="E100" s="15"/>
      <c r="F100" s="15"/>
      <c r="G100" s="21"/>
    </row>
    <row r="101" spans="1:7" ht="15" customHeight="1" x14ac:dyDescent="0.2">
      <c r="A101" s="90">
        <v>15</v>
      </c>
      <c r="B101" s="15">
        <f>SUM(D101:G101)</f>
        <v>56</v>
      </c>
      <c r="C101" s="72">
        <f>B101/$B$9*100</f>
        <v>7.2856901239868335E-2</v>
      </c>
      <c r="D101" s="80">
        <v>36</v>
      </c>
      <c r="E101" s="92">
        <v>0</v>
      </c>
      <c r="F101" s="80">
        <v>20</v>
      </c>
      <c r="G101" s="75">
        <v>0</v>
      </c>
    </row>
    <row r="102" spans="1:7" ht="15" customHeight="1" x14ac:dyDescent="0.2">
      <c r="A102" s="90">
        <v>16</v>
      </c>
      <c r="B102" s="15">
        <f>SUM(D102:G102)</f>
        <v>89</v>
      </c>
      <c r="C102" s="72">
        <f>B102/$B$9*100</f>
        <v>0.11579043232764789</v>
      </c>
      <c r="D102" s="80">
        <v>63</v>
      </c>
      <c r="E102" s="92">
        <v>0</v>
      </c>
      <c r="F102" s="80">
        <v>26</v>
      </c>
      <c r="G102" s="75">
        <v>0</v>
      </c>
    </row>
    <row r="103" spans="1:7" ht="15" customHeight="1" x14ac:dyDescent="0.2">
      <c r="A103" s="90">
        <v>17</v>
      </c>
      <c r="B103" s="15">
        <f>SUM(D103:G103)</f>
        <v>173</v>
      </c>
      <c r="C103" s="72">
        <f>B103/$B$9*100</f>
        <v>0.22507578418745042</v>
      </c>
      <c r="D103" s="80">
        <v>99</v>
      </c>
      <c r="E103" s="92">
        <v>0</v>
      </c>
      <c r="F103" s="80">
        <v>74</v>
      </c>
      <c r="G103" s="75">
        <v>0</v>
      </c>
    </row>
    <row r="104" spans="1:7" ht="15" customHeight="1" x14ac:dyDescent="0.2">
      <c r="A104" s="90">
        <v>18</v>
      </c>
      <c r="B104" s="15">
        <f>SUM(D104:G104)</f>
        <v>256</v>
      </c>
      <c r="C104" s="72">
        <f>B104/$B$9*100</f>
        <v>0.33306011995368384</v>
      </c>
      <c r="D104" s="80">
        <v>144</v>
      </c>
      <c r="E104" s="74">
        <v>1</v>
      </c>
      <c r="F104" s="80">
        <v>111</v>
      </c>
      <c r="G104" s="75">
        <v>0</v>
      </c>
    </row>
    <row r="105" spans="1:7" ht="15" customHeight="1" x14ac:dyDescent="0.2">
      <c r="A105" s="90">
        <v>19</v>
      </c>
      <c r="B105" s="15">
        <f>SUM(D105:G105)</f>
        <v>330</v>
      </c>
      <c r="C105" s="72">
        <f>B105/$B$9*100</f>
        <v>0.42933531087779558</v>
      </c>
      <c r="D105" s="80">
        <v>182</v>
      </c>
      <c r="E105" s="74">
        <v>6</v>
      </c>
      <c r="F105" s="80">
        <v>142</v>
      </c>
      <c r="G105" s="75">
        <v>0</v>
      </c>
    </row>
    <row r="106" spans="1:7" ht="15" customHeight="1" x14ac:dyDescent="0.2">
      <c r="A106" s="14"/>
      <c r="B106" s="69"/>
      <c r="C106" s="72"/>
      <c r="D106" s="69"/>
      <c r="E106" s="69"/>
      <c r="F106" s="69"/>
      <c r="G106" s="79"/>
    </row>
    <row r="107" spans="1:7" ht="15" customHeight="1" x14ac:dyDescent="0.2">
      <c r="A107" s="44" t="s">
        <v>18</v>
      </c>
      <c r="B107" s="15">
        <f t="shared" ref="B107:B113" si="9">SUM(D107:G107)</f>
        <v>1754</v>
      </c>
      <c r="C107" s="72">
        <f t="shared" ref="C107:C113" si="10">B107/$B$9*100</f>
        <v>2.2819822281201616</v>
      </c>
      <c r="D107" s="74">
        <v>854</v>
      </c>
      <c r="E107" s="74">
        <v>86</v>
      </c>
      <c r="F107" s="74">
        <v>813</v>
      </c>
      <c r="G107" s="75">
        <v>1</v>
      </c>
    </row>
    <row r="108" spans="1:7" ht="15" customHeight="1" x14ac:dyDescent="0.2">
      <c r="A108" s="44" t="s">
        <v>19</v>
      </c>
      <c r="B108" s="15">
        <f t="shared" si="9"/>
        <v>1321</v>
      </c>
      <c r="C108" s="72">
        <f t="shared" si="10"/>
        <v>1.7186422596047513</v>
      </c>
      <c r="D108" s="74">
        <v>563</v>
      </c>
      <c r="E108" s="74">
        <v>185</v>
      </c>
      <c r="F108" s="74">
        <v>572</v>
      </c>
      <c r="G108" s="75">
        <v>1</v>
      </c>
    </row>
    <row r="109" spans="1:7" ht="15" customHeight="1" x14ac:dyDescent="0.2">
      <c r="A109" s="44" t="s">
        <v>20</v>
      </c>
      <c r="B109" s="15">
        <f t="shared" si="9"/>
        <v>851</v>
      </c>
      <c r="C109" s="72">
        <f t="shared" si="10"/>
        <v>1.1071646956272849</v>
      </c>
      <c r="D109" s="74">
        <v>334</v>
      </c>
      <c r="E109" s="74">
        <v>157</v>
      </c>
      <c r="F109" s="74">
        <v>360</v>
      </c>
      <c r="G109" s="75">
        <v>0</v>
      </c>
    </row>
    <row r="110" spans="1:7" ht="15" customHeight="1" x14ac:dyDescent="0.2">
      <c r="A110" s="44" t="s">
        <v>21</v>
      </c>
      <c r="B110" s="15">
        <f t="shared" si="9"/>
        <v>465</v>
      </c>
      <c r="C110" s="72">
        <f t="shared" si="10"/>
        <v>0.60497248350962107</v>
      </c>
      <c r="D110" s="74">
        <v>182</v>
      </c>
      <c r="E110" s="74">
        <v>89</v>
      </c>
      <c r="F110" s="74">
        <v>194</v>
      </c>
      <c r="G110" s="75">
        <v>0</v>
      </c>
    </row>
    <row r="111" spans="1:7" ht="15" customHeight="1" x14ac:dyDescent="0.2">
      <c r="A111" s="44" t="s">
        <v>22</v>
      </c>
      <c r="B111" s="15">
        <f t="shared" si="9"/>
        <v>116</v>
      </c>
      <c r="C111" s="72">
        <f t="shared" si="10"/>
        <v>0.15091786685401298</v>
      </c>
      <c r="D111" s="74">
        <v>54</v>
      </c>
      <c r="E111" s="74">
        <v>13</v>
      </c>
      <c r="F111" s="74">
        <v>49</v>
      </c>
      <c r="G111" s="75">
        <v>0</v>
      </c>
    </row>
    <row r="112" spans="1:7" ht="15" customHeight="1" x14ac:dyDescent="0.2">
      <c r="A112" s="44" t="s">
        <v>23</v>
      </c>
      <c r="B112" s="15">
        <f t="shared" si="9"/>
        <v>5</v>
      </c>
      <c r="C112" s="72">
        <f t="shared" si="10"/>
        <v>6.5050804678453873E-3</v>
      </c>
      <c r="D112" s="74">
        <v>4</v>
      </c>
      <c r="E112" s="74">
        <v>1</v>
      </c>
      <c r="F112" s="74">
        <v>0</v>
      </c>
      <c r="G112" s="75">
        <v>0</v>
      </c>
    </row>
    <row r="113" spans="1:8" ht="15" customHeight="1" x14ac:dyDescent="0.2">
      <c r="A113" s="44" t="s">
        <v>25</v>
      </c>
      <c r="B113" s="15">
        <f t="shared" si="9"/>
        <v>1</v>
      </c>
      <c r="C113" s="72">
        <f t="shared" si="10"/>
        <v>1.3010160935690775E-3</v>
      </c>
      <c r="D113" s="74">
        <v>0</v>
      </c>
      <c r="E113" s="74">
        <v>0</v>
      </c>
      <c r="F113" s="74">
        <v>1</v>
      </c>
      <c r="G113" s="75">
        <v>0</v>
      </c>
    </row>
    <row r="114" spans="1:8" ht="12.95" customHeight="1" x14ac:dyDescent="0.2">
      <c r="A114" s="106" t="s">
        <v>11</v>
      </c>
      <c r="B114" s="106"/>
      <c r="C114" s="106"/>
      <c r="D114" s="106"/>
      <c r="E114" s="106"/>
      <c r="F114" s="106"/>
      <c r="G114" s="106"/>
    </row>
    <row r="115" spans="1:8" ht="12.95" customHeight="1" x14ac:dyDescent="0.2">
      <c r="A115" s="106" t="s">
        <v>42</v>
      </c>
      <c r="B115" s="106"/>
      <c r="C115" s="106"/>
      <c r="D115" s="106"/>
      <c r="E115" s="106"/>
      <c r="F115" s="106"/>
      <c r="G115" s="106"/>
    </row>
    <row r="116" spans="1:8" ht="12.95" customHeight="1" x14ac:dyDescent="0.2">
      <c r="A116" s="106" t="s">
        <v>12</v>
      </c>
      <c r="B116" s="106"/>
      <c r="C116" s="106"/>
      <c r="D116" s="106"/>
      <c r="E116" s="106"/>
      <c r="F116" s="106"/>
      <c r="G116" s="106"/>
    </row>
    <row r="117" spans="1:8" ht="12.95" customHeight="1" x14ac:dyDescent="0.2">
      <c r="A117" s="45"/>
      <c r="B117" s="46"/>
      <c r="C117" s="47"/>
      <c r="D117" s="46"/>
      <c r="E117" s="46"/>
      <c r="F117" s="46"/>
      <c r="G117" s="46"/>
    </row>
    <row r="118" spans="1:8" ht="22.5" customHeight="1" x14ac:dyDescent="0.2">
      <c r="A118" s="107" t="s">
        <v>43</v>
      </c>
      <c r="B118" s="110" t="s">
        <v>0</v>
      </c>
      <c r="C118" s="111"/>
      <c r="D118" s="111"/>
      <c r="E118" s="111"/>
      <c r="F118" s="111"/>
      <c r="G118" s="111"/>
    </row>
    <row r="119" spans="1:8" ht="22.5" customHeight="1" x14ac:dyDescent="0.2">
      <c r="A119" s="108"/>
      <c r="B119" s="112" t="s">
        <v>1</v>
      </c>
      <c r="C119" s="114" t="s">
        <v>46</v>
      </c>
      <c r="D119" s="110" t="s">
        <v>8</v>
      </c>
      <c r="E119" s="111"/>
      <c r="F119" s="111"/>
      <c r="G119" s="111"/>
    </row>
    <row r="120" spans="1:8" ht="22.5" customHeight="1" x14ac:dyDescent="0.2">
      <c r="A120" s="109"/>
      <c r="B120" s="113"/>
      <c r="C120" s="115"/>
      <c r="D120" s="105" t="s">
        <v>2</v>
      </c>
      <c r="E120" s="105" t="s">
        <v>5</v>
      </c>
      <c r="F120" s="105" t="s">
        <v>6</v>
      </c>
      <c r="G120" s="48" t="s">
        <v>10</v>
      </c>
    </row>
    <row r="121" spans="1:8" ht="14.45" customHeight="1" x14ac:dyDescent="0.2">
      <c r="A121" s="10"/>
      <c r="B121" s="24"/>
      <c r="C121" s="36"/>
      <c r="D121" s="26"/>
      <c r="E121" s="26"/>
      <c r="F121" s="26"/>
      <c r="G121" s="27"/>
    </row>
    <row r="122" spans="1:8" ht="15" customHeight="1" x14ac:dyDescent="0.2">
      <c r="A122" s="59" t="s">
        <v>29</v>
      </c>
      <c r="B122" s="15">
        <f>SUM(B124+B131+B139+B140+B141+B142+B143+B144+B145)</f>
        <v>8551</v>
      </c>
      <c r="C122" s="50">
        <f>B122/$B$9*100</f>
        <v>11.124988616109182</v>
      </c>
      <c r="D122" s="15">
        <f>SUM(D124+D131+D139+D140+D141+D142+D143+D144+D145)</f>
        <v>966</v>
      </c>
      <c r="E122" s="15">
        <f>SUM(E124+E131+E139+E140+E141+E142+E143+E144+E145)</f>
        <v>1272</v>
      </c>
      <c r="F122" s="15">
        <f>SUM(F124+F131+F139+F140+F141+F142+F143+F144+F145)</f>
        <v>6281</v>
      </c>
      <c r="G122" s="21">
        <f>SUM(G124+G131+G139+G140+G141+G142+G143+G144+G145)</f>
        <v>32</v>
      </c>
    </row>
    <row r="123" spans="1:8" ht="15" customHeight="1" x14ac:dyDescent="0.2">
      <c r="A123" s="59"/>
      <c r="B123" s="52"/>
      <c r="C123" s="50"/>
      <c r="D123" s="52"/>
      <c r="E123" s="52"/>
      <c r="F123" s="52"/>
      <c r="G123" s="78"/>
    </row>
    <row r="124" spans="1:8" s="9" customFormat="1" ht="15" customHeight="1" x14ac:dyDescent="0.2">
      <c r="A124" s="44" t="s">
        <v>16</v>
      </c>
      <c r="B124" s="15">
        <f>SUM(D124:G124)</f>
        <v>64</v>
      </c>
      <c r="C124" s="50">
        <f>B124/$B$9*100</f>
        <v>8.326502998842096E-2</v>
      </c>
      <c r="D124" s="15">
        <f>SUM(D126:D129)</f>
        <v>27</v>
      </c>
      <c r="E124" s="93">
        <f>SUM(E126:E129)</f>
        <v>0</v>
      </c>
      <c r="F124" s="15">
        <f>SUM(F126:F129)</f>
        <v>37</v>
      </c>
      <c r="G124" s="21">
        <f>SUM(G126:G129)</f>
        <v>0</v>
      </c>
      <c r="H124" s="67"/>
    </row>
    <row r="125" spans="1:8" s="9" customFormat="1" ht="15" customHeight="1" x14ac:dyDescent="0.2">
      <c r="A125" s="10"/>
      <c r="B125" s="15"/>
      <c r="C125" s="50"/>
      <c r="D125" s="15"/>
      <c r="E125" s="15"/>
      <c r="F125" s="15"/>
      <c r="G125" s="21"/>
      <c r="H125" s="67"/>
    </row>
    <row r="126" spans="1:8" s="9" customFormat="1" ht="15" customHeight="1" x14ac:dyDescent="0.2">
      <c r="A126" s="90">
        <v>11</v>
      </c>
      <c r="B126" s="15">
        <f>SUM(D126:G126)</f>
        <v>1</v>
      </c>
      <c r="C126" s="72">
        <f>B126/$B$9*100</f>
        <v>1.3010160935690775E-3</v>
      </c>
      <c r="D126" s="80">
        <v>1</v>
      </c>
      <c r="E126" s="92">
        <v>0</v>
      </c>
      <c r="F126" s="74">
        <v>0</v>
      </c>
      <c r="G126" s="75">
        <v>0</v>
      </c>
      <c r="H126" s="67"/>
    </row>
    <row r="127" spans="1:8" s="9" customFormat="1" ht="15" customHeight="1" x14ac:dyDescent="0.2">
      <c r="A127" s="90">
        <v>12</v>
      </c>
      <c r="B127" s="15">
        <f>SUM(D127:G127)</f>
        <v>2</v>
      </c>
      <c r="C127" s="72">
        <f>B127/$B$9*100</f>
        <v>2.602032187138155E-3</v>
      </c>
      <c r="D127" s="70">
        <v>0</v>
      </c>
      <c r="E127" s="92">
        <v>0</v>
      </c>
      <c r="F127" s="74">
        <v>2</v>
      </c>
      <c r="G127" s="75">
        <v>0</v>
      </c>
      <c r="H127" s="67"/>
    </row>
    <row r="128" spans="1:8" s="9" customFormat="1" ht="15" customHeight="1" x14ac:dyDescent="0.2">
      <c r="A128" s="90">
        <v>13</v>
      </c>
      <c r="B128" s="15">
        <f>SUM(D128:G128)</f>
        <v>11</v>
      </c>
      <c r="C128" s="72">
        <f>B128/$B$9*100</f>
        <v>1.4311177029259853E-2</v>
      </c>
      <c r="D128" s="80">
        <v>3</v>
      </c>
      <c r="E128" s="92">
        <v>0</v>
      </c>
      <c r="F128" s="74">
        <v>8</v>
      </c>
      <c r="G128" s="75">
        <v>0</v>
      </c>
      <c r="H128" s="67"/>
    </row>
    <row r="129" spans="1:8" s="9" customFormat="1" ht="15" customHeight="1" x14ac:dyDescent="0.2">
      <c r="A129" s="90">
        <v>14</v>
      </c>
      <c r="B129" s="15">
        <f>SUM(D129:G129)</f>
        <v>50</v>
      </c>
      <c r="C129" s="72">
        <f>B129/$B$9*100</f>
        <v>6.505080467845388E-2</v>
      </c>
      <c r="D129" s="80">
        <v>23</v>
      </c>
      <c r="E129" s="92">
        <v>0</v>
      </c>
      <c r="F129" s="74">
        <v>27</v>
      </c>
      <c r="G129" s="75">
        <v>0</v>
      </c>
      <c r="H129" s="67"/>
    </row>
    <row r="130" spans="1:8" s="9" customFormat="1" ht="15" customHeight="1" x14ac:dyDescent="0.2">
      <c r="A130" s="14"/>
      <c r="B130" s="15"/>
      <c r="C130" s="50"/>
      <c r="D130" s="52"/>
      <c r="E130" s="52"/>
      <c r="F130" s="52"/>
      <c r="G130" s="78"/>
      <c r="H130" s="67"/>
    </row>
    <row r="131" spans="1:8" s="9" customFormat="1" ht="15" customHeight="1" x14ac:dyDescent="0.2">
      <c r="A131" s="44" t="s">
        <v>17</v>
      </c>
      <c r="B131" s="15">
        <f>SUM(D131:G131)</f>
        <v>1384</v>
      </c>
      <c r="C131" s="50">
        <f>B131/$B$9*100</f>
        <v>1.8006062734996033</v>
      </c>
      <c r="D131" s="15">
        <f>SUM(D133:D137)</f>
        <v>267</v>
      </c>
      <c r="E131" s="15">
        <f>SUM(E133:E137)</f>
        <v>25</v>
      </c>
      <c r="F131" s="15">
        <f>SUM(F133:F137)</f>
        <v>1090</v>
      </c>
      <c r="G131" s="21">
        <f>SUM(G133:G137)</f>
        <v>2</v>
      </c>
      <c r="H131" s="67"/>
    </row>
    <row r="132" spans="1:8" s="9" customFormat="1" ht="15" customHeight="1" x14ac:dyDescent="0.2">
      <c r="A132" s="10"/>
      <c r="B132" s="15"/>
      <c r="C132" s="50"/>
      <c r="D132" s="15"/>
      <c r="E132" s="15"/>
      <c r="F132" s="15"/>
      <c r="G132" s="21"/>
      <c r="H132" s="67"/>
    </row>
    <row r="133" spans="1:8" s="9" customFormat="1" ht="15" customHeight="1" x14ac:dyDescent="0.2">
      <c r="A133" s="90">
        <v>15</v>
      </c>
      <c r="B133" s="15">
        <f>SUM(D133:G133)</f>
        <v>128</v>
      </c>
      <c r="C133" s="72">
        <f>B133/$B$9*100</f>
        <v>0.16653005997684192</v>
      </c>
      <c r="D133" s="80">
        <v>46</v>
      </c>
      <c r="E133" s="92">
        <v>0</v>
      </c>
      <c r="F133" s="80">
        <v>82</v>
      </c>
      <c r="G133" s="75">
        <v>0</v>
      </c>
      <c r="H133" s="67"/>
    </row>
    <row r="134" spans="1:8" s="9" customFormat="1" ht="15" customHeight="1" x14ac:dyDescent="0.2">
      <c r="A134" s="90">
        <v>16</v>
      </c>
      <c r="B134" s="15">
        <f>SUM(D134:G134)</f>
        <v>184</v>
      </c>
      <c r="C134" s="72">
        <f>B134/$B$9*100</f>
        <v>0.23938696121671024</v>
      </c>
      <c r="D134" s="80">
        <v>42</v>
      </c>
      <c r="E134" s="92">
        <v>0</v>
      </c>
      <c r="F134" s="80">
        <v>141</v>
      </c>
      <c r="G134" s="75">
        <v>1</v>
      </c>
      <c r="H134" s="67"/>
    </row>
    <row r="135" spans="1:8" s="9" customFormat="1" ht="15" customHeight="1" x14ac:dyDescent="0.2">
      <c r="A135" s="90">
        <v>17</v>
      </c>
      <c r="B135" s="15">
        <f>SUM(D135:G135)</f>
        <v>253</v>
      </c>
      <c r="C135" s="72">
        <f>B135/$B$9*100</f>
        <v>0.32915707167297659</v>
      </c>
      <c r="D135" s="80">
        <v>55</v>
      </c>
      <c r="E135" s="92">
        <v>0</v>
      </c>
      <c r="F135" s="80">
        <v>198</v>
      </c>
      <c r="G135" s="75">
        <v>0</v>
      </c>
      <c r="H135" s="67"/>
    </row>
    <row r="136" spans="1:8" s="9" customFormat="1" ht="15" customHeight="1" x14ac:dyDescent="0.2">
      <c r="A136" s="90">
        <v>18</v>
      </c>
      <c r="B136" s="15">
        <f>SUM(D136:G136)</f>
        <v>385</v>
      </c>
      <c r="C136" s="72">
        <f>B136/$B$9*100</f>
        <v>0.50089119602409482</v>
      </c>
      <c r="D136" s="80">
        <v>63</v>
      </c>
      <c r="E136" s="74">
        <v>9</v>
      </c>
      <c r="F136" s="80">
        <v>313</v>
      </c>
      <c r="G136" s="75">
        <v>0</v>
      </c>
      <c r="H136" s="67"/>
    </row>
    <row r="137" spans="1:8" s="9" customFormat="1" ht="15" customHeight="1" x14ac:dyDescent="0.2">
      <c r="A137" s="90">
        <v>19</v>
      </c>
      <c r="B137" s="15">
        <f>SUM(D137:G137)</f>
        <v>434</v>
      </c>
      <c r="C137" s="72">
        <f>B137/$B$9*100</f>
        <v>0.5646409846089796</v>
      </c>
      <c r="D137" s="80">
        <v>61</v>
      </c>
      <c r="E137" s="74">
        <v>16</v>
      </c>
      <c r="F137" s="80">
        <v>356</v>
      </c>
      <c r="G137" s="75">
        <v>1</v>
      </c>
      <c r="H137" s="67"/>
    </row>
    <row r="138" spans="1:8" s="9" customFormat="1" ht="15" customHeight="1" x14ac:dyDescent="0.2">
      <c r="A138" s="14"/>
      <c r="B138" s="69"/>
      <c r="C138" s="72"/>
      <c r="D138" s="69"/>
      <c r="E138" s="69"/>
      <c r="F138" s="69"/>
      <c r="G138" s="79"/>
      <c r="H138" s="67"/>
    </row>
    <row r="139" spans="1:8" ht="15" customHeight="1" x14ac:dyDescent="0.2">
      <c r="A139" s="44" t="s">
        <v>18</v>
      </c>
      <c r="B139" s="15">
        <f t="shared" ref="B139:B145" si="11">SUM(D139:G139)</f>
        <v>2574</v>
      </c>
      <c r="C139" s="72">
        <f t="shared" ref="C139:C145" si="12">B139/$B$9*100</f>
        <v>3.3488154248468049</v>
      </c>
      <c r="D139" s="74">
        <v>299</v>
      </c>
      <c r="E139" s="74">
        <v>251</v>
      </c>
      <c r="F139" s="74">
        <v>2016</v>
      </c>
      <c r="G139" s="75">
        <v>8</v>
      </c>
    </row>
    <row r="140" spans="1:8" ht="15" customHeight="1" x14ac:dyDescent="0.2">
      <c r="A140" s="44" t="s">
        <v>19</v>
      </c>
      <c r="B140" s="15">
        <f t="shared" si="11"/>
        <v>2086</v>
      </c>
      <c r="C140" s="72">
        <f t="shared" si="12"/>
        <v>2.7139195711850954</v>
      </c>
      <c r="D140" s="74">
        <v>182</v>
      </c>
      <c r="E140" s="74">
        <v>393</v>
      </c>
      <c r="F140" s="74">
        <v>1503</v>
      </c>
      <c r="G140" s="75">
        <v>8</v>
      </c>
    </row>
    <row r="141" spans="1:8" ht="15" customHeight="1" x14ac:dyDescent="0.2">
      <c r="A141" s="44" t="s">
        <v>20</v>
      </c>
      <c r="B141" s="15">
        <f t="shared" si="11"/>
        <v>1467</v>
      </c>
      <c r="C141" s="72">
        <f t="shared" si="12"/>
        <v>1.9085906092658367</v>
      </c>
      <c r="D141" s="74">
        <v>104</v>
      </c>
      <c r="E141" s="74">
        <v>381</v>
      </c>
      <c r="F141" s="74">
        <v>976</v>
      </c>
      <c r="G141" s="75">
        <v>6</v>
      </c>
    </row>
    <row r="142" spans="1:8" ht="15" customHeight="1" x14ac:dyDescent="0.2">
      <c r="A142" s="44" t="s">
        <v>21</v>
      </c>
      <c r="B142" s="15">
        <f t="shared" si="11"/>
        <v>757</v>
      </c>
      <c r="C142" s="72">
        <f t="shared" si="12"/>
        <v>0.98486918283179159</v>
      </c>
      <c r="D142" s="74">
        <v>67</v>
      </c>
      <c r="E142" s="74">
        <v>165</v>
      </c>
      <c r="F142" s="74">
        <v>519</v>
      </c>
      <c r="G142" s="75">
        <v>6</v>
      </c>
    </row>
    <row r="143" spans="1:8" ht="15" customHeight="1" x14ac:dyDescent="0.2">
      <c r="A143" s="44" t="s">
        <v>22</v>
      </c>
      <c r="B143" s="15">
        <f t="shared" si="11"/>
        <v>207</v>
      </c>
      <c r="C143" s="72">
        <f t="shared" si="12"/>
        <v>0.26931033136879901</v>
      </c>
      <c r="D143" s="74">
        <v>20</v>
      </c>
      <c r="E143" s="74">
        <v>54</v>
      </c>
      <c r="F143" s="74">
        <v>131</v>
      </c>
      <c r="G143" s="75">
        <v>2</v>
      </c>
    </row>
    <row r="144" spans="1:8" ht="15" customHeight="1" x14ac:dyDescent="0.2">
      <c r="A144" s="44" t="s">
        <v>23</v>
      </c>
      <c r="B144" s="15">
        <f t="shared" si="11"/>
        <v>11</v>
      </c>
      <c r="C144" s="72">
        <f t="shared" si="12"/>
        <v>1.4311177029259853E-2</v>
      </c>
      <c r="D144" s="74">
        <v>0</v>
      </c>
      <c r="E144" s="74">
        <v>3</v>
      </c>
      <c r="F144" s="74">
        <v>8</v>
      </c>
      <c r="G144" s="75">
        <v>0</v>
      </c>
    </row>
    <row r="145" spans="1:8" ht="15" customHeight="1" x14ac:dyDescent="0.2">
      <c r="A145" s="44" t="s">
        <v>25</v>
      </c>
      <c r="B145" s="15">
        <f t="shared" si="11"/>
        <v>1</v>
      </c>
      <c r="C145" s="72">
        <f t="shared" si="12"/>
        <v>1.3010160935690775E-3</v>
      </c>
      <c r="D145" s="82">
        <v>0</v>
      </c>
      <c r="E145" s="82">
        <v>0</v>
      </c>
      <c r="F145" s="79">
        <v>1</v>
      </c>
      <c r="G145" s="79">
        <v>0</v>
      </c>
    </row>
    <row r="146" spans="1:8" s="9" customFormat="1" ht="15" customHeight="1" x14ac:dyDescent="0.2">
      <c r="A146" s="103"/>
      <c r="B146" s="104"/>
      <c r="C146" s="104"/>
      <c r="D146" s="104"/>
      <c r="E146" s="104"/>
      <c r="F146" s="104"/>
      <c r="H146" s="67"/>
    </row>
    <row r="147" spans="1:8" s="9" customFormat="1" ht="15" customHeight="1" x14ac:dyDescent="0.2">
      <c r="A147" s="59" t="s">
        <v>30</v>
      </c>
      <c r="B147" s="15">
        <f>SUM(B149+B154+B162+B163+B164+B165+B166+B167+B168)</f>
        <v>1241</v>
      </c>
      <c r="C147" s="50">
        <f>B147/$B$9*100</f>
        <v>1.6145609721192251</v>
      </c>
      <c r="D147" s="15">
        <f>SUM(D149+D154+D162+D163+D164+D165+D166+D167+D168)</f>
        <v>208</v>
      </c>
      <c r="E147" s="15">
        <f>SUM(E149+E154+E162+E163+E164+E165+E166+E167+E168)</f>
        <v>75</v>
      </c>
      <c r="F147" s="15">
        <f>SUM(F149+F154+F162+F163+F164+F165+F166+F167+F168)</f>
        <v>952</v>
      </c>
      <c r="G147" s="21">
        <f>SUM(G149+G154+G162+G163+G164+G165+G166+G167+G168)</f>
        <v>6</v>
      </c>
      <c r="H147" s="67"/>
    </row>
    <row r="148" spans="1:8" s="9" customFormat="1" ht="15" customHeight="1" x14ac:dyDescent="0.2">
      <c r="A148" s="60"/>
      <c r="B148" s="52"/>
      <c r="C148" s="50"/>
      <c r="D148" s="52"/>
      <c r="E148" s="52"/>
      <c r="F148" s="52"/>
      <c r="G148" s="78"/>
      <c r="H148" s="67"/>
    </row>
    <row r="149" spans="1:8" s="9" customFormat="1" ht="15" customHeight="1" x14ac:dyDescent="0.2">
      <c r="A149" s="44" t="s">
        <v>16</v>
      </c>
      <c r="B149" s="15">
        <f>SUM(D149:G149)</f>
        <v>19</v>
      </c>
      <c r="C149" s="50">
        <f>B149/$B$9*100</f>
        <v>2.4719305777812471E-2</v>
      </c>
      <c r="D149" s="15">
        <f>SUM(D151:D152)</f>
        <v>13</v>
      </c>
      <c r="E149" s="93">
        <f>SUM(E151:E152)</f>
        <v>0</v>
      </c>
      <c r="F149" s="15">
        <f>SUM(F151:F152)</f>
        <v>6</v>
      </c>
      <c r="G149" s="21">
        <f>SUM(G151:G152)</f>
        <v>0</v>
      </c>
      <c r="H149" s="67"/>
    </row>
    <row r="150" spans="1:8" s="9" customFormat="1" ht="15" customHeight="1" x14ac:dyDescent="0.2">
      <c r="A150" s="10"/>
      <c r="B150" s="15"/>
      <c r="C150" s="50"/>
      <c r="D150" s="15"/>
      <c r="E150" s="15"/>
      <c r="F150" s="15"/>
      <c r="G150" s="21"/>
      <c r="H150" s="67"/>
    </row>
    <row r="151" spans="1:8" s="9" customFormat="1" ht="15" customHeight="1" x14ac:dyDescent="0.2">
      <c r="A151" s="90">
        <v>13</v>
      </c>
      <c r="B151" s="15">
        <f>SUM(D151:G151)</f>
        <v>2</v>
      </c>
      <c r="C151" s="72">
        <f>B151/$B$9*100</f>
        <v>2.602032187138155E-3</v>
      </c>
      <c r="D151" s="74">
        <v>1</v>
      </c>
      <c r="E151" s="92">
        <v>0</v>
      </c>
      <c r="F151" s="74">
        <v>1</v>
      </c>
      <c r="G151" s="75">
        <v>0</v>
      </c>
      <c r="H151" s="67"/>
    </row>
    <row r="152" spans="1:8" s="9" customFormat="1" ht="15" customHeight="1" x14ac:dyDescent="0.2">
      <c r="A152" s="90">
        <v>14</v>
      </c>
      <c r="B152" s="15">
        <f>SUM(D152:G152)</f>
        <v>17</v>
      </c>
      <c r="C152" s="72">
        <f>B152/$B$9*100</f>
        <v>2.2117273590674318E-2</v>
      </c>
      <c r="D152" s="74">
        <v>12</v>
      </c>
      <c r="E152" s="92">
        <v>0</v>
      </c>
      <c r="F152" s="74">
        <v>5</v>
      </c>
      <c r="G152" s="75">
        <v>0</v>
      </c>
      <c r="H152" s="67"/>
    </row>
    <row r="153" spans="1:8" s="9" customFormat="1" ht="15" customHeight="1" x14ac:dyDescent="0.2">
      <c r="A153" s="14"/>
      <c r="B153" s="69"/>
      <c r="C153" s="72"/>
      <c r="D153" s="69"/>
      <c r="E153" s="69"/>
      <c r="F153" s="69"/>
      <c r="G153" s="79"/>
      <c r="H153" s="67"/>
    </row>
    <row r="154" spans="1:8" s="9" customFormat="1" ht="15" customHeight="1" x14ac:dyDescent="0.2">
      <c r="A154" s="44" t="s">
        <v>17</v>
      </c>
      <c r="B154" s="15">
        <f>SUM(D154:G154)</f>
        <v>297</v>
      </c>
      <c r="C154" s="50">
        <f>B154/$B$9*100</f>
        <v>0.386401779790016</v>
      </c>
      <c r="D154" s="15">
        <f>SUM(D156:D160)</f>
        <v>92</v>
      </c>
      <c r="E154" s="93">
        <f>SUM(E156:E160)</f>
        <v>0</v>
      </c>
      <c r="F154" s="15">
        <f>SUM(F156:F160)</f>
        <v>203</v>
      </c>
      <c r="G154" s="21">
        <f>SUM(G156:G160)</f>
        <v>2</v>
      </c>
      <c r="H154" s="67"/>
    </row>
    <row r="155" spans="1:8" s="9" customFormat="1" ht="15" customHeight="1" x14ac:dyDescent="0.2">
      <c r="A155" s="10"/>
      <c r="B155" s="15"/>
      <c r="C155" s="50"/>
      <c r="D155" s="15"/>
      <c r="E155" s="15"/>
      <c r="F155" s="15"/>
      <c r="G155" s="21"/>
      <c r="H155" s="67"/>
    </row>
    <row r="156" spans="1:8" s="9" customFormat="1" ht="15" customHeight="1" x14ac:dyDescent="0.2">
      <c r="A156" s="90">
        <v>15</v>
      </c>
      <c r="B156" s="15">
        <f>SUM(D156:G156)</f>
        <v>28</v>
      </c>
      <c r="C156" s="72">
        <f>B156/$B$9*100</f>
        <v>3.6428450619934168E-2</v>
      </c>
      <c r="D156" s="80">
        <v>15</v>
      </c>
      <c r="E156" s="92">
        <v>0</v>
      </c>
      <c r="F156" s="80">
        <v>13</v>
      </c>
      <c r="G156" s="75">
        <v>0</v>
      </c>
      <c r="H156" s="67"/>
    </row>
    <row r="157" spans="1:8" s="9" customFormat="1" ht="15" customHeight="1" x14ac:dyDescent="0.2">
      <c r="A157" s="90">
        <v>16</v>
      </c>
      <c r="B157" s="15">
        <f>SUM(D157:G157)</f>
        <v>45</v>
      </c>
      <c r="C157" s="72">
        <f>B157/$B$9*100</f>
        <v>5.8545724210608482E-2</v>
      </c>
      <c r="D157" s="80">
        <v>18</v>
      </c>
      <c r="E157" s="92">
        <v>0</v>
      </c>
      <c r="F157" s="80">
        <v>27</v>
      </c>
      <c r="G157" s="75">
        <v>0</v>
      </c>
      <c r="H157" s="67"/>
    </row>
    <row r="158" spans="1:8" s="9" customFormat="1" ht="15" customHeight="1" x14ac:dyDescent="0.2">
      <c r="A158" s="90">
        <v>17</v>
      </c>
      <c r="B158" s="15">
        <f>SUM(D158:G158)</f>
        <v>58</v>
      </c>
      <c r="C158" s="72">
        <f>B158/$B$9*100</f>
        <v>7.5458933427006492E-2</v>
      </c>
      <c r="D158" s="80">
        <v>16</v>
      </c>
      <c r="E158" s="92">
        <v>0</v>
      </c>
      <c r="F158" s="80">
        <v>42</v>
      </c>
      <c r="G158" s="75">
        <v>0</v>
      </c>
      <c r="H158" s="67"/>
    </row>
    <row r="159" spans="1:8" s="9" customFormat="1" ht="15" customHeight="1" x14ac:dyDescent="0.2">
      <c r="A159" s="90">
        <v>18</v>
      </c>
      <c r="B159" s="15">
        <f>SUM(D159:G159)</f>
        <v>76</v>
      </c>
      <c r="C159" s="72">
        <f>B159/$B$9*100</f>
        <v>9.8877223111249885E-2</v>
      </c>
      <c r="D159" s="80">
        <v>23</v>
      </c>
      <c r="E159" s="74">
        <v>0</v>
      </c>
      <c r="F159" s="80">
        <v>52</v>
      </c>
      <c r="G159" s="75">
        <v>1</v>
      </c>
      <c r="H159" s="67"/>
    </row>
    <row r="160" spans="1:8" s="9" customFormat="1" ht="15" customHeight="1" x14ac:dyDescent="0.2">
      <c r="A160" s="90">
        <v>19</v>
      </c>
      <c r="B160" s="15">
        <f>SUM(D160:G160)</f>
        <v>90</v>
      </c>
      <c r="C160" s="72">
        <f>B160/$B$9*100</f>
        <v>0.11709144842121696</v>
      </c>
      <c r="D160" s="80">
        <v>20</v>
      </c>
      <c r="E160" s="74">
        <v>0</v>
      </c>
      <c r="F160" s="80">
        <v>69</v>
      </c>
      <c r="G160" s="75">
        <v>1</v>
      </c>
      <c r="H160" s="67"/>
    </row>
    <row r="161" spans="1:8" s="9" customFormat="1" ht="15" customHeight="1" x14ac:dyDescent="0.2">
      <c r="A161" s="14"/>
      <c r="B161" s="69"/>
      <c r="C161" s="72"/>
      <c r="D161" s="69"/>
      <c r="E161" s="69"/>
      <c r="F161" s="69"/>
      <c r="G161" s="79"/>
      <c r="H161" s="67"/>
    </row>
    <row r="162" spans="1:8" ht="15" customHeight="1" x14ac:dyDescent="0.2">
      <c r="A162" s="44" t="s">
        <v>18</v>
      </c>
      <c r="B162" s="15">
        <f t="shared" ref="B162:B168" si="13">SUM(D162:G162)</f>
        <v>344</v>
      </c>
      <c r="C162" s="72">
        <f t="shared" ref="C162:C168" si="14">B162/$B$9*100</f>
        <v>0.44754953618776261</v>
      </c>
      <c r="D162" s="74">
        <v>50</v>
      </c>
      <c r="E162" s="74">
        <v>13</v>
      </c>
      <c r="F162" s="74">
        <v>280</v>
      </c>
      <c r="G162" s="75">
        <v>1</v>
      </c>
    </row>
    <row r="163" spans="1:8" ht="15" customHeight="1" x14ac:dyDescent="0.2">
      <c r="A163" s="44" t="s">
        <v>19</v>
      </c>
      <c r="B163" s="15">
        <f t="shared" si="13"/>
        <v>239</v>
      </c>
      <c r="C163" s="72">
        <f t="shared" si="14"/>
        <v>0.31094284636300951</v>
      </c>
      <c r="D163" s="74">
        <v>19</v>
      </c>
      <c r="E163" s="74">
        <v>22</v>
      </c>
      <c r="F163" s="74">
        <v>196</v>
      </c>
      <c r="G163" s="75">
        <v>2</v>
      </c>
    </row>
    <row r="164" spans="1:8" ht="15" customHeight="1" x14ac:dyDescent="0.2">
      <c r="A164" s="44" t="s">
        <v>20</v>
      </c>
      <c r="B164" s="15">
        <f t="shared" si="13"/>
        <v>182</v>
      </c>
      <c r="C164" s="72">
        <f t="shared" si="14"/>
        <v>0.2367849290295721</v>
      </c>
      <c r="D164" s="74">
        <v>22</v>
      </c>
      <c r="E164" s="74">
        <v>27</v>
      </c>
      <c r="F164" s="74">
        <v>133</v>
      </c>
      <c r="G164" s="75">
        <v>0</v>
      </c>
    </row>
    <row r="165" spans="1:8" ht="15" customHeight="1" x14ac:dyDescent="0.2">
      <c r="A165" s="44" t="s">
        <v>21</v>
      </c>
      <c r="B165" s="15">
        <f t="shared" si="13"/>
        <v>126</v>
      </c>
      <c r="C165" s="72">
        <f t="shared" si="14"/>
        <v>0.16392802778970375</v>
      </c>
      <c r="D165" s="74">
        <v>8</v>
      </c>
      <c r="E165" s="74">
        <v>11</v>
      </c>
      <c r="F165" s="74">
        <v>106</v>
      </c>
      <c r="G165" s="75">
        <v>1</v>
      </c>
    </row>
    <row r="166" spans="1:8" ht="15" customHeight="1" x14ac:dyDescent="0.2">
      <c r="A166" s="44" t="s">
        <v>22</v>
      </c>
      <c r="B166" s="15">
        <f t="shared" si="13"/>
        <v>31</v>
      </c>
      <c r="C166" s="72">
        <f t="shared" si="14"/>
        <v>4.0331498900641402E-2</v>
      </c>
      <c r="D166" s="74">
        <v>4</v>
      </c>
      <c r="E166" s="74">
        <v>2</v>
      </c>
      <c r="F166" s="74">
        <v>25</v>
      </c>
      <c r="G166" s="75">
        <v>0</v>
      </c>
    </row>
    <row r="167" spans="1:8" ht="15" customHeight="1" x14ac:dyDescent="0.2">
      <c r="A167" s="44" t="s">
        <v>23</v>
      </c>
      <c r="B167" s="15">
        <f t="shared" si="13"/>
        <v>2</v>
      </c>
      <c r="C167" s="72">
        <f t="shared" si="14"/>
        <v>2.602032187138155E-3</v>
      </c>
      <c r="D167" s="74">
        <v>0</v>
      </c>
      <c r="E167" s="74">
        <v>0</v>
      </c>
      <c r="F167" s="74">
        <v>2</v>
      </c>
      <c r="G167" s="75">
        <v>0</v>
      </c>
    </row>
    <row r="168" spans="1:8" ht="15" customHeight="1" x14ac:dyDescent="0.2">
      <c r="A168" s="40" t="s">
        <v>24</v>
      </c>
      <c r="B168" s="15">
        <f t="shared" si="13"/>
        <v>1</v>
      </c>
      <c r="C168" s="72">
        <f t="shared" si="14"/>
        <v>1.3010160935690775E-3</v>
      </c>
      <c r="D168" s="74">
        <v>0</v>
      </c>
      <c r="E168" s="74">
        <v>0</v>
      </c>
      <c r="F168" s="74">
        <v>1</v>
      </c>
      <c r="G168" s="75">
        <v>0</v>
      </c>
    </row>
    <row r="169" spans="1:8" ht="12.95" customHeight="1" x14ac:dyDescent="0.2">
      <c r="A169" s="106" t="s">
        <v>11</v>
      </c>
      <c r="B169" s="106"/>
      <c r="C169" s="106"/>
      <c r="D169" s="106"/>
      <c r="E169" s="106"/>
      <c r="F169" s="106"/>
      <c r="G169" s="106"/>
    </row>
    <row r="170" spans="1:8" ht="12.95" customHeight="1" x14ac:dyDescent="0.2">
      <c r="A170" s="106" t="s">
        <v>42</v>
      </c>
      <c r="B170" s="106"/>
      <c r="C170" s="106"/>
      <c r="D170" s="106"/>
      <c r="E170" s="106"/>
      <c r="F170" s="106"/>
      <c r="G170" s="106"/>
    </row>
    <row r="171" spans="1:8" ht="12.95" customHeight="1" x14ac:dyDescent="0.2">
      <c r="A171" s="106" t="s">
        <v>12</v>
      </c>
      <c r="B171" s="106"/>
      <c r="C171" s="106"/>
      <c r="D171" s="106"/>
      <c r="E171" s="106"/>
      <c r="F171" s="106"/>
      <c r="G171" s="106"/>
    </row>
    <row r="172" spans="1:8" ht="12.75" customHeight="1" x14ac:dyDescent="0.2">
      <c r="A172" s="45"/>
      <c r="B172" s="46"/>
      <c r="C172" s="47"/>
      <c r="D172" s="46"/>
      <c r="E172" s="46"/>
      <c r="F172" s="46"/>
      <c r="G172" s="46"/>
    </row>
    <row r="173" spans="1:8" ht="22.5" customHeight="1" x14ac:dyDescent="0.2">
      <c r="A173" s="107" t="s">
        <v>43</v>
      </c>
      <c r="B173" s="110" t="s">
        <v>0</v>
      </c>
      <c r="C173" s="111"/>
      <c r="D173" s="111"/>
      <c r="E173" s="111"/>
      <c r="F173" s="111"/>
      <c r="G173" s="111"/>
    </row>
    <row r="174" spans="1:8" ht="22.5" customHeight="1" x14ac:dyDescent="0.2">
      <c r="A174" s="108"/>
      <c r="B174" s="112" t="s">
        <v>1</v>
      </c>
      <c r="C174" s="114" t="s">
        <v>46</v>
      </c>
      <c r="D174" s="110" t="s">
        <v>8</v>
      </c>
      <c r="E174" s="111"/>
      <c r="F174" s="111"/>
      <c r="G174" s="111"/>
    </row>
    <row r="175" spans="1:8" ht="22.5" customHeight="1" x14ac:dyDescent="0.2">
      <c r="A175" s="109"/>
      <c r="B175" s="113"/>
      <c r="C175" s="115"/>
      <c r="D175" s="105" t="s">
        <v>2</v>
      </c>
      <c r="E175" s="105" t="s">
        <v>5</v>
      </c>
      <c r="F175" s="105" t="s">
        <v>6</v>
      </c>
      <c r="G175" s="48" t="s">
        <v>10</v>
      </c>
    </row>
    <row r="176" spans="1:8" ht="11.85" customHeight="1" x14ac:dyDescent="0.2">
      <c r="A176" s="10"/>
      <c r="B176" s="24"/>
      <c r="C176" s="36"/>
      <c r="D176" s="26"/>
      <c r="E176" s="26"/>
      <c r="F176" s="26"/>
      <c r="G176" s="27"/>
    </row>
    <row r="177" spans="1:8" ht="14.1" customHeight="1" x14ac:dyDescent="0.2">
      <c r="A177" s="59" t="s">
        <v>31</v>
      </c>
      <c r="B177" s="15">
        <f>SUM(B179+B185+B193+B194+B195+B196+B197+B198)</f>
        <v>1632</v>
      </c>
      <c r="C177" s="50">
        <f>B177/$B$9*100</f>
        <v>2.1232582647047344</v>
      </c>
      <c r="D177" s="15">
        <f>SUM(D179+D185+D193+D194+D195+D196+D197+D198)</f>
        <v>228</v>
      </c>
      <c r="E177" s="15">
        <f>SUM(E179+E185+E193+E194+E195+E196+E197+E198)</f>
        <v>295</v>
      </c>
      <c r="F177" s="15">
        <f>SUM(F179+F185+F193+F194+F195+F196+F197+F198)</f>
        <v>1103</v>
      </c>
      <c r="G177" s="21">
        <f>SUM(G179+G185+G193+G194+G195+G196+G197+G198)</f>
        <v>6</v>
      </c>
    </row>
    <row r="178" spans="1:8" ht="11.85" customHeight="1" x14ac:dyDescent="0.2">
      <c r="A178" s="59"/>
      <c r="B178" s="52"/>
      <c r="C178" s="50"/>
      <c r="D178" s="52"/>
      <c r="E178" s="52"/>
      <c r="F178" s="52"/>
      <c r="G178" s="78"/>
    </row>
    <row r="179" spans="1:8" s="9" customFormat="1" ht="14.1" customHeight="1" x14ac:dyDescent="0.2">
      <c r="A179" s="44" t="s">
        <v>16</v>
      </c>
      <c r="B179" s="15">
        <f>SUM(D179:G179)</f>
        <v>7</v>
      </c>
      <c r="C179" s="50">
        <f>B179/$B$9*100</f>
        <v>9.1071126549835419E-3</v>
      </c>
      <c r="D179" s="15">
        <f>SUM(D181:D183)</f>
        <v>7</v>
      </c>
      <c r="E179" s="93">
        <f>SUM(E181:E183)</f>
        <v>0</v>
      </c>
      <c r="F179" s="15">
        <f>SUM(F181:F183)</f>
        <v>0</v>
      </c>
      <c r="G179" s="21">
        <f>SUM(G181:G183)</f>
        <v>0</v>
      </c>
      <c r="H179" s="67"/>
    </row>
    <row r="180" spans="1:8" s="9" customFormat="1" ht="11.85" customHeight="1" x14ac:dyDescent="0.2">
      <c r="A180" s="10"/>
      <c r="B180" s="15"/>
      <c r="C180" s="50"/>
      <c r="D180" s="15"/>
      <c r="E180" s="15"/>
      <c r="F180" s="15"/>
      <c r="G180" s="21"/>
      <c r="H180" s="67"/>
    </row>
    <row r="181" spans="1:8" s="9" customFormat="1" ht="14.1" customHeight="1" x14ac:dyDescent="0.2">
      <c r="A181" s="90">
        <v>12</v>
      </c>
      <c r="B181" s="15">
        <f>SUM(D181:G181)</f>
        <v>1</v>
      </c>
      <c r="C181" s="72">
        <f>B181/$B$9*100</f>
        <v>1.3010160935690775E-3</v>
      </c>
      <c r="D181" s="69">
        <v>1</v>
      </c>
      <c r="E181" s="92">
        <v>0</v>
      </c>
      <c r="F181" s="69">
        <v>0</v>
      </c>
      <c r="G181" s="79">
        <v>0</v>
      </c>
      <c r="H181" s="67"/>
    </row>
    <row r="182" spans="1:8" s="9" customFormat="1" ht="14.1" customHeight="1" x14ac:dyDescent="0.2">
      <c r="A182" s="90">
        <v>13</v>
      </c>
      <c r="B182" s="15">
        <f>SUM(D182:G182)</f>
        <v>1</v>
      </c>
      <c r="C182" s="72">
        <f>B182/$B$9*100</f>
        <v>1.3010160935690775E-3</v>
      </c>
      <c r="D182" s="69">
        <v>1</v>
      </c>
      <c r="E182" s="92">
        <v>0</v>
      </c>
      <c r="F182" s="69">
        <v>0</v>
      </c>
      <c r="G182" s="79">
        <v>0</v>
      </c>
      <c r="H182" s="67"/>
    </row>
    <row r="183" spans="1:8" s="9" customFormat="1" ht="14.1" customHeight="1" x14ac:dyDescent="0.2">
      <c r="A183" s="90">
        <v>14</v>
      </c>
      <c r="B183" s="15">
        <f>SUM(D183:G183)</f>
        <v>5</v>
      </c>
      <c r="C183" s="72">
        <f>B183/$B$9*100</f>
        <v>6.5050804678453873E-3</v>
      </c>
      <c r="D183" s="74">
        <v>5</v>
      </c>
      <c r="E183" s="92">
        <v>0</v>
      </c>
      <c r="F183" s="69">
        <v>0</v>
      </c>
      <c r="G183" s="79">
        <v>0</v>
      </c>
      <c r="H183" s="67"/>
    </row>
    <row r="184" spans="1:8" s="9" customFormat="1" ht="11.85" customHeight="1" x14ac:dyDescent="0.2">
      <c r="A184" s="14"/>
      <c r="B184" s="15"/>
      <c r="C184" s="50"/>
      <c r="D184" s="52"/>
      <c r="E184" s="52"/>
      <c r="F184" s="52"/>
      <c r="G184" s="78"/>
      <c r="H184" s="67"/>
    </row>
    <row r="185" spans="1:8" s="9" customFormat="1" ht="14.1" customHeight="1" x14ac:dyDescent="0.2">
      <c r="A185" s="44" t="s">
        <v>17</v>
      </c>
      <c r="B185" s="15">
        <f>SUM(D185:G185)</f>
        <v>229</v>
      </c>
      <c r="C185" s="50">
        <f>B185/$B$9*100</f>
        <v>0.29793268542731871</v>
      </c>
      <c r="D185" s="15">
        <f>SUM(D187:D191)</f>
        <v>61</v>
      </c>
      <c r="E185" s="15">
        <f>SUM(E187:E191)</f>
        <v>3</v>
      </c>
      <c r="F185" s="15">
        <f>SUM(F187:F191)</f>
        <v>165</v>
      </c>
      <c r="G185" s="21">
        <f>SUM(G187:G191)</f>
        <v>0</v>
      </c>
      <c r="H185" s="67"/>
    </row>
    <row r="186" spans="1:8" s="9" customFormat="1" ht="11.85" customHeight="1" x14ac:dyDescent="0.2">
      <c r="A186" s="10"/>
      <c r="B186" s="15"/>
      <c r="C186" s="50"/>
      <c r="D186" s="15"/>
      <c r="E186" s="15"/>
      <c r="F186" s="15"/>
      <c r="G186" s="21"/>
      <c r="H186" s="67"/>
    </row>
    <row r="187" spans="1:8" s="9" customFormat="1" ht="14.1" customHeight="1" x14ac:dyDescent="0.2">
      <c r="A187" s="90">
        <v>15</v>
      </c>
      <c r="B187" s="15">
        <f>SUM(D187:G187)</f>
        <v>11</v>
      </c>
      <c r="C187" s="72">
        <f>B187/$B$9*100</f>
        <v>1.4311177029259853E-2</v>
      </c>
      <c r="D187" s="80">
        <v>6</v>
      </c>
      <c r="E187" s="92">
        <v>0</v>
      </c>
      <c r="F187" s="80">
        <v>5</v>
      </c>
      <c r="G187" s="75">
        <v>0</v>
      </c>
      <c r="H187" s="67"/>
    </row>
    <row r="188" spans="1:8" s="9" customFormat="1" ht="14.1" customHeight="1" x14ac:dyDescent="0.2">
      <c r="A188" s="90">
        <v>16</v>
      </c>
      <c r="B188" s="15">
        <f>SUM(D188:G188)</f>
        <v>25</v>
      </c>
      <c r="C188" s="72">
        <f>B188/$B$9*100</f>
        <v>3.252540233922694E-2</v>
      </c>
      <c r="D188" s="80">
        <v>9</v>
      </c>
      <c r="E188" s="92">
        <v>0</v>
      </c>
      <c r="F188" s="80">
        <v>16</v>
      </c>
      <c r="G188" s="75">
        <v>0</v>
      </c>
      <c r="H188" s="67"/>
    </row>
    <row r="189" spans="1:8" s="9" customFormat="1" ht="14.1" customHeight="1" x14ac:dyDescent="0.2">
      <c r="A189" s="90">
        <v>17</v>
      </c>
      <c r="B189" s="15">
        <f>SUM(D189:G189)</f>
        <v>46</v>
      </c>
      <c r="C189" s="72">
        <f>B189/$B$9*100</f>
        <v>5.9846740304177561E-2</v>
      </c>
      <c r="D189" s="80">
        <v>17</v>
      </c>
      <c r="E189" s="92">
        <v>0</v>
      </c>
      <c r="F189" s="80">
        <v>29</v>
      </c>
      <c r="G189" s="75">
        <v>0</v>
      </c>
      <c r="H189" s="67"/>
    </row>
    <row r="190" spans="1:8" s="9" customFormat="1" ht="14.1" customHeight="1" x14ac:dyDescent="0.2">
      <c r="A190" s="90">
        <v>18</v>
      </c>
      <c r="B190" s="15">
        <f>SUM(D190:G190)</f>
        <v>61</v>
      </c>
      <c r="C190" s="72">
        <f>B190/$B$9*100</f>
        <v>7.9361981707713719E-2</v>
      </c>
      <c r="D190" s="80">
        <v>18</v>
      </c>
      <c r="E190" s="74">
        <v>1</v>
      </c>
      <c r="F190" s="80">
        <v>42</v>
      </c>
      <c r="G190" s="75">
        <v>0</v>
      </c>
      <c r="H190" s="67"/>
    </row>
    <row r="191" spans="1:8" s="9" customFormat="1" ht="14.1" customHeight="1" x14ac:dyDescent="0.2">
      <c r="A191" s="90">
        <v>19</v>
      </c>
      <c r="B191" s="15">
        <f>SUM(D191:G191)</f>
        <v>86</v>
      </c>
      <c r="C191" s="72">
        <f>B191/$B$9*100</f>
        <v>0.11188738404694065</v>
      </c>
      <c r="D191" s="80">
        <v>11</v>
      </c>
      <c r="E191" s="74">
        <v>2</v>
      </c>
      <c r="F191" s="80">
        <v>73</v>
      </c>
      <c r="G191" s="75">
        <v>0</v>
      </c>
      <c r="H191" s="67"/>
    </row>
    <row r="192" spans="1:8" s="9" customFormat="1" ht="11.85" customHeight="1" x14ac:dyDescent="0.2">
      <c r="A192" s="14"/>
      <c r="B192" s="69"/>
      <c r="C192" s="72"/>
      <c r="D192" s="69"/>
      <c r="E192" s="69"/>
      <c r="F192" s="69"/>
      <c r="G192" s="79"/>
      <c r="H192" s="67"/>
    </row>
    <row r="193" spans="1:8" s="9" customFormat="1" ht="14.1" customHeight="1" x14ac:dyDescent="0.2">
      <c r="A193" s="44" t="s">
        <v>18</v>
      </c>
      <c r="B193" s="15">
        <f t="shared" ref="B193:B198" si="15">SUM(D193:G193)</f>
        <v>505</v>
      </c>
      <c r="C193" s="72">
        <f t="shared" ref="C193:C198" si="16">B193/$B$9*100</f>
        <v>0.65701312725238414</v>
      </c>
      <c r="D193" s="74">
        <v>72</v>
      </c>
      <c r="E193" s="74">
        <v>61</v>
      </c>
      <c r="F193" s="74">
        <v>370</v>
      </c>
      <c r="G193" s="75">
        <v>2</v>
      </c>
      <c r="H193" s="67"/>
    </row>
    <row r="194" spans="1:8" ht="14.1" customHeight="1" x14ac:dyDescent="0.2">
      <c r="A194" s="44" t="s">
        <v>19</v>
      </c>
      <c r="B194" s="15">
        <f t="shared" si="15"/>
        <v>423</v>
      </c>
      <c r="C194" s="72">
        <f t="shared" si="16"/>
        <v>0.55032980757971972</v>
      </c>
      <c r="D194" s="74">
        <v>39</v>
      </c>
      <c r="E194" s="74">
        <v>97</v>
      </c>
      <c r="F194" s="74">
        <v>284</v>
      </c>
      <c r="G194" s="75">
        <v>3</v>
      </c>
    </row>
    <row r="195" spans="1:8" ht="14.1" customHeight="1" x14ac:dyDescent="0.2">
      <c r="A195" s="44" t="s">
        <v>20</v>
      </c>
      <c r="B195" s="15">
        <f t="shared" si="15"/>
        <v>293</v>
      </c>
      <c r="C195" s="72">
        <f t="shared" si="16"/>
        <v>0.38119771541573966</v>
      </c>
      <c r="D195" s="74">
        <v>30</v>
      </c>
      <c r="E195" s="74">
        <v>79</v>
      </c>
      <c r="F195" s="74">
        <v>183</v>
      </c>
      <c r="G195" s="75">
        <v>1</v>
      </c>
    </row>
    <row r="196" spans="1:8" ht="14.1" customHeight="1" x14ac:dyDescent="0.2">
      <c r="A196" s="44" t="s">
        <v>21</v>
      </c>
      <c r="B196" s="15">
        <f t="shared" si="15"/>
        <v>144</v>
      </c>
      <c r="C196" s="72">
        <f t="shared" si="16"/>
        <v>0.18734631747394714</v>
      </c>
      <c r="D196" s="74">
        <v>14</v>
      </c>
      <c r="E196" s="74">
        <v>48</v>
      </c>
      <c r="F196" s="74">
        <v>82</v>
      </c>
      <c r="G196" s="75">
        <v>0</v>
      </c>
    </row>
    <row r="197" spans="1:8" ht="14.1" customHeight="1" x14ac:dyDescent="0.2">
      <c r="A197" s="44" t="s">
        <v>22</v>
      </c>
      <c r="B197" s="15">
        <f t="shared" si="15"/>
        <v>28</v>
      </c>
      <c r="C197" s="72">
        <f t="shared" si="16"/>
        <v>3.6428450619934168E-2</v>
      </c>
      <c r="D197" s="74">
        <v>5</v>
      </c>
      <c r="E197" s="74">
        <v>6</v>
      </c>
      <c r="F197" s="74">
        <v>17</v>
      </c>
      <c r="G197" s="75">
        <v>0</v>
      </c>
    </row>
    <row r="198" spans="1:8" ht="14.1" customHeight="1" x14ac:dyDescent="0.2">
      <c r="A198" s="44" t="s">
        <v>23</v>
      </c>
      <c r="B198" s="15">
        <f t="shared" si="15"/>
        <v>3</v>
      </c>
      <c r="C198" s="72">
        <f t="shared" si="16"/>
        <v>3.9030482807072319E-3</v>
      </c>
      <c r="D198" s="74">
        <v>0</v>
      </c>
      <c r="E198" s="74">
        <v>1</v>
      </c>
      <c r="F198" s="74">
        <v>2</v>
      </c>
      <c r="G198" s="75">
        <v>0</v>
      </c>
    </row>
    <row r="199" spans="1:8" ht="11.85" customHeight="1" x14ac:dyDescent="0.2">
      <c r="A199" s="101"/>
      <c r="B199" s="101"/>
      <c r="C199" s="102"/>
      <c r="D199" s="76"/>
      <c r="E199" s="76"/>
      <c r="F199" s="76"/>
    </row>
    <row r="200" spans="1:8" ht="14.1" customHeight="1" x14ac:dyDescent="0.2">
      <c r="A200" s="58" t="s">
        <v>32</v>
      </c>
      <c r="B200" s="15">
        <f>SUM(B202+B207+B215+B216+B217+B218+B219+B220)</f>
        <v>1085</v>
      </c>
      <c r="C200" s="50">
        <f>B200/$B$9*100</f>
        <v>1.4116024615224492</v>
      </c>
      <c r="D200" s="15">
        <f>SUM(D202+D207+D215+D216+D217+D218+D219+D220)</f>
        <v>156</v>
      </c>
      <c r="E200" s="15">
        <f>SUM(E202+E207+E215+E216+E217+E218+E219+E220)</f>
        <v>153</v>
      </c>
      <c r="F200" s="15">
        <f>SUM(F202+F207+F215+F216+F217+F218+F219+F220)</f>
        <v>773</v>
      </c>
      <c r="G200" s="21">
        <f>SUM(G202+G207+G215+G216+G217+G218+G219+G220)</f>
        <v>3</v>
      </c>
    </row>
    <row r="201" spans="1:8" ht="11.85" customHeight="1" x14ac:dyDescent="0.2">
      <c r="A201" s="58"/>
      <c r="B201" s="52"/>
      <c r="C201" s="50"/>
      <c r="D201" s="52"/>
      <c r="E201" s="52"/>
      <c r="F201" s="52"/>
      <c r="G201" s="78"/>
    </row>
    <row r="202" spans="1:8" ht="14.1" customHeight="1" x14ac:dyDescent="0.2">
      <c r="A202" s="44" t="s">
        <v>16</v>
      </c>
      <c r="B202" s="15">
        <f>SUM(D202:G202)</f>
        <v>4</v>
      </c>
      <c r="C202" s="50">
        <f>B202/$B$9*100</f>
        <v>5.20406437427631E-3</v>
      </c>
      <c r="D202" s="53">
        <f>SUM(D204:D205)</f>
        <v>2</v>
      </c>
      <c r="E202" s="94">
        <f>SUM(E204:E205)</f>
        <v>0</v>
      </c>
      <c r="F202" s="53">
        <f>SUM(F204:F205)</f>
        <v>2</v>
      </c>
      <c r="G202" s="54">
        <f>SUM(G204:G205)</f>
        <v>0</v>
      </c>
    </row>
    <row r="203" spans="1:8" s="9" customFormat="1" ht="11.85" customHeight="1" x14ac:dyDescent="0.2">
      <c r="A203" s="68"/>
      <c r="B203" s="15"/>
      <c r="C203" s="50"/>
      <c r="D203" s="15"/>
      <c r="E203" s="15"/>
      <c r="F203" s="15"/>
      <c r="G203" s="21"/>
      <c r="H203" s="67"/>
    </row>
    <row r="204" spans="1:8" s="9" customFormat="1" ht="14.1" customHeight="1" x14ac:dyDescent="0.2">
      <c r="A204" s="89">
        <v>12</v>
      </c>
      <c r="B204" s="15">
        <f>SUM(D204:G204)</f>
        <v>1</v>
      </c>
      <c r="C204" s="72">
        <f>B204/$B$9*100</f>
        <v>1.3010160935690775E-3</v>
      </c>
      <c r="D204" s="74">
        <v>1</v>
      </c>
      <c r="E204" s="92">
        <v>0</v>
      </c>
      <c r="F204" s="74">
        <v>0</v>
      </c>
      <c r="G204" s="75">
        <v>0</v>
      </c>
      <c r="H204" s="67"/>
    </row>
    <row r="205" spans="1:8" s="9" customFormat="1" ht="14.1" customHeight="1" x14ac:dyDescent="0.2">
      <c r="A205" s="90">
        <v>14</v>
      </c>
      <c r="B205" s="15">
        <f>SUM(D205:G205)</f>
        <v>3</v>
      </c>
      <c r="C205" s="72">
        <f>B205/$B$9*100</f>
        <v>3.9030482807072319E-3</v>
      </c>
      <c r="D205" s="74">
        <v>1</v>
      </c>
      <c r="E205" s="92">
        <v>0</v>
      </c>
      <c r="F205" s="74">
        <v>2</v>
      </c>
      <c r="G205" s="75">
        <v>0</v>
      </c>
      <c r="H205" s="67"/>
    </row>
    <row r="206" spans="1:8" s="9" customFormat="1" ht="11.85" customHeight="1" x14ac:dyDescent="0.2">
      <c r="A206" s="14"/>
      <c r="B206" s="15"/>
      <c r="C206" s="50"/>
      <c r="D206" s="52"/>
      <c r="E206" s="52"/>
      <c r="F206" s="52"/>
      <c r="G206" s="78"/>
      <c r="H206" s="67"/>
    </row>
    <row r="207" spans="1:8" s="9" customFormat="1" ht="14.1" customHeight="1" x14ac:dyDescent="0.2">
      <c r="A207" s="44" t="s">
        <v>17</v>
      </c>
      <c r="B207" s="15">
        <f>SUM(D207:G207)</f>
        <v>184</v>
      </c>
      <c r="C207" s="50">
        <f>B207/$B$9*100</f>
        <v>0.23938696121671024</v>
      </c>
      <c r="D207" s="15">
        <f>SUM(D209:D213)</f>
        <v>53</v>
      </c>
      <c r="E207" s="15">
        <f>SUM(E209:E213)</f>
        <v>3</v>
      </c>
      <c r="F207" s="15">
        <f>SUM(F209:F213)</f>
        <v>127</v>
      </c>
      <c r="G207" s="21">
        <f>SUM(G209:G213)</f>
        <v>1</v>
      </c>
      <c r="H207" s="67"/>
    </row>
    <row r="208" spans="1:8" s="9" customFormat="1" ht="11.85" customHeight="1" x14ac:dyDescent="0.2">
      <c r="A208" s="10"/>
      <c r="B208" s="15"/>
      <c r="C208" s="50"/>
      <c r="D208" s="15"/>
      <c r="E208" s="15"/>
      <c r="F208" s="15"/>
      <c r="G208" s="21"/>
      <c r="H208" s="67"/>
    </row>
    <row r="209" spans="1:8" s="9" customFormat="1" ht="14.1" customHeight="1" x14ac:dyDescent="0.2">
      <c r="A209" s="90">
        <v>15</v>
      </c>
      <c r="B209" s="15">
        <f>SUM(D209:G209)</f>
        <v>7</v>
      </c>
      <c r="C209" s="72">
        <f>B209/$B$9*100</f>
        <v>9.1071126549835419E-3</v>
      </c>
      <c r="D209" s="80">
        <v>3</v>
      </c>
      <c r="E209" s="92">
        <v>0</v>
      </c>
      <c r="F209" s="80">
        <v>4</v>
      </c>
      <c r="G209" s="75">
        <v>0</v>
      </c>
      <c r="H209" s="67"/>
    </row>
    <row r="210" spans="1:8" s="9" customFormat="1" ht="14.1" customHeight="1" x14ac:dyDescent="0.2">
      <c r="A210" s="90">
        <v>16</v>
      </c>
      <c r="B210" s="15">
        <f>SUM(D210:G210)</f>
        <v>33</v>
      </c>
      <c r="C210" s="72">
        <f>B210/$B$9*100</f>
        <v>4.2933531087779551E-2</v>
      </c>
      <c r="D210" s="80">
        <v>10</v>
      </c>
      <c r="E210" s="92">
        <v>0</v>
      </c>
      <c r="F210" s="80">
        <v>23</v>
      </c>
      <c r="G210" s="75">
        <v>0</v>
      </c>
      <c r="H210" s="67"/>
    </row>
    <row r="211" spans="1:8" s="9" customFormat="1" ht="14.1" customHeight="1" x14ac:dyDescent="0.2">
      <c r="A211" s="90">
        <v>17</v>
      </c>
      <c r="B211" s="15">
        <f>SUM(D211:G211)</f>
        <v>32</v>
      </c>
      <c r="C211" s="72">
        <f>B211/$B$9*100</f>
        <v>4.163251499421048E-2</v>
      </c>
      <c r="D211" s="80">
        <v>12</v>
      </c>
      <c r="E211" s="92">
        <v>0</v>
      </c>
      <c r="F211" s="80">
        <v>20</v>
      </c>
      <c r="G211" s="75">
        <v>0</v>
      </c>
      <c r="H211" s="67"/>
    </row>
    <row r="212" spans="1:8" s="9" customFormat="1" ht="14.1" customHeight="1" x14ac:dyDescent="0.2">
      <c r="A212" s="90">
        <v>18</v>
      </c>
      <c r="B212" s="15">
        <f>SUM(D212:G212)</f>
        <v>45</v>
      </c>
      <c r="C212" s="72">
        <f>B212/$B$9*100</f>
        <v>5.8545724210608482E-2</v>
      </c>
      <c r="D212" s="80">
        <v>15</v>
      </c>
      <c r="E212" s="74">
        <v>1</v>
      </c>
      <c r="F212" s="80">
        <v>28</v>
      </c>
      <c r="G212" s="75">
        <v>1</v>
      </c>
      <c r="H212" s="67"/>
    </row>
    <row r="213" spans="1:8" s="9" customFormat="1" ht="14.1" customHeight="1" x14ac:dyDescent="0.2">
      <c r="A213" s="90">
        <v>19</v>
      </c>
      <c r="B213" s="15">
        <f>SUM(D213:G213)</f>
        <v>67</v>
      </c>
      <c r="C213" s="72">
        <f>B213/$B$9*100</f>
        <v>8.7168078269128188E-2</v>
      </c>
      <c r="D213" s="80">
        <v>13</v>
      </c>
      <c r="E213" s="74">
        <v>2</v>
      </c>
      <c r="F213" s="80">
        <v>52</v>
      </c>
      <c r="G213" s="75">
        <v>0</v>
      </c>
      <c r="H213" s="67"/>
    </row>
    <row r="214" spans="1:8" s="9" customFormat="1" ht="11.85" customHeight="1" x14ac:dyDescent="0.2">
      <c r="A214" s="14"/>
      <c r="B214" s="69"/>
      <c r="C214" s="72"/>
      <c r="D214" s="69"/>
      <c r="E214" s="69"/>
      <c r="F214" s="69"/>
      <c r="G214" s="79"/>
      <c r="H214" s="67"/>
    </row>
    <row r="215" spans="1:8" s="9" customFormat="1" ht="14.1" customHeight="1" x14ac:dyDescent="0.2">
      <c r="A215" s="44" t="s">
        <v>18</v>
      </c>
      <c r="B215" s="15">
        <f t="shared" ref="B215:B220" si="17">SUM(D215:G215)</f>
        <v>301</v>
      </c>
      <c r="C215" s="72">
        <f t="shared" ref="C215:C220" si="18">B215/$B$9*100</f>
        <v>0.39160584416429228</v>
      </c>
      <c r="D215" s="74">
        <v>41</v>
      </c>
      <c r="E215" s="74">
        <v>24</v>
      </c>
      <c r="F215" s="74">
        <v>236</v>
      </c>
      <c r="G215" s="75">
        <v>0</v>
      </c>
      <c r="H215" s="67"/>
    </row>
    <row r="216" spans="1:8" s="9" customFormat="1" ht="14.1" customHeight="1" x14ac:dyDescent="0.2">
      <c r="A216" s="44" t="s">
        <v>19</v>
      </c>
      <c r="B216" s="15">
        <f t="shared" si="17"/>
        <v>272</v>
      </c>
      <c r="C216" s="72">
        <f t="shared" si="18"/>
        <v>0.35387637745078909</v>
      </c>
      <c r="D216" s="74">
        <v>27</v>
      </c>
      <c r="E216" s="74">
        <v>42</v>
      </c>
      <c r="F216" s="74">
        <v>201</v>
      </c>
      <c r="G216" s="75">
        <v>2</v>
      </c>
      <c r="H216" s="67"/>
    </row>
    <row r="217" spans="1:8" ht="14.1" customHeight="1" x14ac:dyDescent="0.2">
      <c r="A217" s="44" t="s">
        <v>20</v>
      </c>
      <c r="B217" s="15">
        <f t="shared" si="17"/>
        <v>201</v>
      </c>
      <c r="C217" s="72">
        <f t="shared" si="18"/>
        <v>0.26150423480738455</v>
      </c>
      <c r="D217" s="74">
        <v>15</v>
      </c>
      <c r="E217" s="74">
        <v>53</v>
      </c>
      <c r="F217" s="74">
        <v>133</v>
      </c>
      <c r="G217" s="75">
        <v>0</v>
      </c>
    </row>
    <row r="218" spans="1:8" ht="14.1" customHeight="1" x14ac:dyDescent="0.2">
      <c r="A218" s="44" t="s">
        <v>21</v>
      </c>
      <c r="B218" s="15">
        <f t="shared" si="17"/>
        <v>100</v>
      </c>
      <c r="C218" s="72">
        <f t="shared" si="18"/>
        <v>0.13010160935690776</v>
      </c>
      <c r="D218" s="74">
        <v>14</v>
      </c>
      <c r="E218" s="74">
        <v>23</v>
      </c>
      <c r="F218" s="74">
        <v>63</v>
      </c>
      <c r="G218" s="75">
        <v>0</v>
      </c>
    </row>
    <row r="219" spans="1:8" ht="14.1" customHeight="1" x14ac:dyDescent="0.2">
      <c r="A219" s="44" t="s">
        <v>22</v>
      </c>
      <c r="B219" s="15">
        <f t="shared" si="17"/>
        <v>21</v>
      </c>
      <c r="C219" s="72">
        <f t="shared" si="18"/>
        <v>2.7321337964950624E-2</v>
      </c>
      <c r="D219" s="74">
        <v>4</v>
      </c>
      <c r="E219" s="74">
        <v>7</v>
      </c>
      <c r="F219" s="74">
        <v>10</v>
      </c>
      <c r="G219" s="75">
        <v>0</v>
      </c>
    </row>
    <row r="220" spans="1:8" ht="14.1" customHeight="1" x14ac:dyDescent="0.2">
      <c r="A220" s="44" t="s">
        <v>23</v>
      </c>
      <c r="B220" s="15">
        <f t="shared" si="17"/>
        <v>2</v>
      </c>
      <c r="C220" s="72">
        <f t="shared" si="18"/>
        <v>2.602032187138155E-3</v>
      </c>
      <c r="D220" s="74">
        <v>0</v>
      </c>
      <c r="E220" s="74">
        <v>1</v>
      </c>
      <c r="F220" s="74">
        <v>1</v>
      </c>
      <c r="G220" s="75">
        <v>0</v>
      </c>
    </row>
    <row r="221" spans="1:8" ht="11.85" customHeight="1" x14ac:dyDescent="0.2">
      <c r="A221" s="98"/>
      <c r="B221" s="15"/>
      <c r="C221" s="100"/>
      <c r="D221" s="74"/>
      <c r="E221" s="74"/>
      <c r="F221" s="74"/>
      <c r="G221" s="83"/>
    </row>
    <row r="222" spans="1:8" ht="14.1" customHeight="1" x14ac:dyDescent="0.2">
      <c r="A222" s="58" t="s">
        <v>33</v>
      </c>
      <c r="B222" s="15">
        <f>SUM(B224+B240+B248+B249+B250+B251+B252+B254+B253+B255)</f>
        <v>25734</v>
      </c>
      <c r="C222" s="50">
        <f>B222/$B$9*100</f>
        <v>33.480348151906639</v>
      </c>
      <c r="D222" s="99">
        <f>SUM(D224+D240+D248+D249+D250+D251+D252+D253+D254+D255)</f>
        <v>4110</v>
      </c>
      <c r="E222" s="15">
        <f>SUM(E240+E248+E249+E250+E251+E252+E253)</f>
        <v>5179</v>
      </c>
      <c r="F222" s="15">
        <f>SUM(F224+F240+F248+F249+F250+F251+F252+F253+F255)</f>
        <v>16403</v>
      </c>
      <c r="G222" s="21">
        <f>SUM(G240+G248+G249+G250+G251+G252)</f>
        <v>42</v>
      </c>
    </row>
    <row r="223" spans="1:8" ht="11.85" customHeight="1" x14ac:dyDescent="0.2">
      <c r="A223" s="58"/>
      <c r="B223" s="52"/>
      <c r="C223" s="50"/>
      <c r="D223" s="51"/>
      <c r="E223" s="52"/>
      <c r="F223" s="52"/>
      <c r="G223" s="78"/>
    </row>
    <row r="224" spans="1:8" ht="14.1" customHeight="1" x14ac:dyDescent="0.2">
      <c r="A224" s="44" t="s">
        <v>16</v>
      </c>
      <c r="B224" s="15">
        <f>SUM(D224:G224)</f>
        <v>86</v>
      </c>
      <c r="C224" s="50">
        <f>B224/$B$9*100</f>
        <v>0.11188738404694065</v>
      </c>
      <c r="D224" s="15">
        <f>SUM(D226:D229)</f>
        <v>71</v>
      </c>
      <c r="E224" s="93">
        <f>SUM(E226:E229)</f>
        <v>0</v>
      </c>
      <c r="F224" s="15">
        <f>SUM(F226:F229)</f>
        <v>15</v>
      </c>
      <c r="G224" s="21">
        <f>SUM(G226:G229)</f>
        <v>0</v>
      </c>
    </row>
    <row r="225" spans="1:8" ht="11.85" customHeight="1" x14ac:dyDescent="0.2">
      <c r="A225" s="10"/>
      <c r="B225" s="15"/>
      <c r="C225" s="50"/>
      <c r="D225" s="15"/>
      <c r="E225" s="15"/>
      <c r="F225" s="15"/>
      <c r="G225" s="21"/>
    </row>
    <row r="226" spans="1:8" ht="14.1" customHeight="1" x14ac:dyDescent="0.2">
      <c r="A226" s="89">
        <v>10</v>
      </c>
      <c r="B226" s="15">
        <f>SUM(D226:G226)</f>
        <v>1</v>
      </c>
      <c r="C226" s="72">
        <f>B226/$B$9*100</f>
        <v>1.3010160935690775E-3</v>
      </c>
      <c r="D226" s="74">
        <v>1</v>
      </c>
      <c r="E226" s="92">
        <v>0</v>
      </c>
      <c r="F226" s="74">
        <v>0</v>
      </c>
      <c r="G226" s="83">
        <v>0</v>
      </c>
    </row>
    <row r="227" spans="1:8" ht="14.1" customHeight="1" x14ac:dyDescent="0.2">
      <c r="A227" s="89">
        <v>12</v>
      </c>
      <c r="B227" s="15">
        <f>SUM(D227:G227)</f>
        <v>3</v>
      </c>
      <c r="C227" s="72">
        <f>B227/$B$9*100</f>
        <v>3.9030482807072319E-3</v>
      </c>
      <c r="D227" s="74">
        <v>2</v>
      </c>
      <c r="E227" s="92">
        <v>0</v>
      </c>
      <c r="F227" s="74">
        <v>1</v>
      </c>
      <c r="G227" s="83">
        <v>0</v>
      </c>
    </row>
    <row r="228" spans="1:8" ht="14.1" customHeight="1" x14ac:dyDescent="0.2">
      <c r="A228" s="89">
        <v>13</v>
      </c>
      <c r="B228" s="15">
        <f>SUM(D228:G228)</f>
        <v>18</v>
      </c>
      <c r="C228" s="72">
        <f>B228/$B$9*100</f>
        <v>2.3418289684243393E-2</v>
      </c>
      <c r="D228" s="74">
        <v>16</v>
      </c>
      <c r="E228" s="92">
        <v>0</v>
      </c>
      <c r="F228" s="74">
        <v>2</v>
      </c>
      <c r="G228" s="83">
        <v>0</v>
      </c>
    </row>
    <row r="229" spans="1:8" ht="14.1" customHeight="1" x14ac:dyDescent="0.2">
      <c r="A229" s="89">
        <v>14</v>
      </c>
      <c r="B229" s="15">
        <f>SUM(D229:G229)</f>
        <v>64</v>
      </c>
      <c r="C229" s="72">
        <f>B229/$B$9*100</f>
        <v>8.326502998842096E-2</v>
      </c>
      <c r="D229" s="74">
        <v>52</v>
      </c>
      <c r="E229" s="92">
        <v>0</v>
      </c>
      <c r="F229" s="74">
        <v>12</v>
      </c>
      <c r="G229" s="83">
        <v>0</v>
      </c>
    </row>
    <row r="230" spans="1:8" ht="12.75" customHeight="1" x14ac:dyDescent="0.2">
      <c r="A230" s="106" t="s">
        <v>11</v>
      </c>
      <c r="B230" s="106"/>
      <c r="C230" s="106"/>
      <c r="D230" s="106"/>
      <c r="E230" s="106"/>
      <c r="F230" s="106"/>
      <c r="G230" s="106"/>
    </row>
    <row r="231" spans="1:8" ht="12.75" customHeight="1" x14ac:dyDescent="0.2">
      <c r="A231" s="106" t="s">
        <v>42</v>
      </c>
      <c r="B231" s="106"/>
      <c r="C231" s="106"/>
      <c r="D231" s="106"/>
      <c r="E231" s="106"/>
      <c r="F231" s="106"/>
      <c r="G231" s="106"/>
    </row>
    <row r="232" spans="1:8" ht="12.75" customHeight="1" x14ac:dyDescent="0.2">
      <c r="A232" s="106" t="s">
        <v>12</v>
      </c>
      <c r="B232" s="106"/>
      <c r="C232" s="106"/>
      <c r="D232" s="106"/>
      <c r="E232" s="106"/>
      <c r="F232" s="106"/>
      <c r="G232" s="106"/>
    </row>
    <row r="233" spans="1:8" ht="12.75" customHeight="1" x14ac:dyDescent="0.2">
      <c r="A233" s="45"/>
      <c r="B233" s="46"/>
      <c r="C233" s="47"/>
      <c r="D233" s="46"/>
      <c r="E233" s="46"/>
      <c r="F233" s="46"/>
      <c r="G233" s="46"/>
    </row>
    <row r="234" spans="1:8" ht="22.5" customHeight="1" x14ac:dyDescent="0.2">
      <c r="A234" s="107" t="s">
        <v>43</v>
      </c>
      <c r="B234" s="110" t="s">
        <v>0</v>
      </c>
      <c r="C234" s="111"/>
      <c r="D234" s="111"/>
      <c r="E234" s="111"/>
      <c r="F234" s="111"/>
      <c r="G234" s="111"/>
    </row>
    <row r="235" spans="1:8" ht="22.5" customHeight="1" x14ac:dyDescent="0.2">
      <c r="A235" s="108"/>
      <c r="B235" s="112" t="s">
        <v>1</v>
      </c>
      <c r="C235" s="114" t="s">
        <v>46</v>
      </c>
      <c r="D235" s="110" t="s">
        <v>8</v>
      </c>
      <c r="E235" s="111"/>
      <c r="F235" s="111"/>
      <c r="G235" s="111"/>
    </row>
    <row r="236" spans="1:8" ht="22.5" customHeight="1" x14ac:dyDescent="0.2">
      <c r="A236" s="109"/>
      <c r="B236" s="113"/>
      <c r="C236" s="115"/>
      <c r="D236" s="105" t="s">
        <v>2</v>
      </c>
      <c r="E236" s="105" t="s">
        <v>5</v>
      </c>
      <c r="F236" s="105" t="s">
        <v>6</v>
      </c>
      <c r="G236" s="48" t="s">
        <v>10</v>
      </c>
    </row>
    <row r="237" spans="1:8" ht="14.25" customHeight="1" x14ac:dyDescent="0.2">
      <c r="A237" s="17"/>
      <c r="B237" s="24"/>
      <c r="C237" s="36"/>
      <c r="D237" s="24"/>
      <c r="E237" s="24"/>
      <c r="F237" s="24"/>
      <c r="G237" s="25"/>
    </row>
    <row r="238" spans="1:8" ht="14.45" customHeight="1" x14ac:dyDescent="0.2">
      <c r="A238" s="56" t="s">
        <v>13</v>
      </c>
      <c r="B238" s="11"/>
      <c r="C238" s="23"/>
      <c r="D238" s="22"/>
      <c r="E238" s="22"/>
      <c r="F238" s="22"/>
      <c r="G238" s="30"/>
    </row>
    <row r="239" spans="1:8" ht="14.45" customHeight="1" x14ac:dyDescent="0.2">
      <c r="A239" s="14"/>
      <c r="B239" s="11"/>
      <c r="C239" s="23"/>
      <c r="D239" s="22"/>
      <c r="E239" s="22"/>
      <c r="F239" s="22"/>
      <c r="G239" s="30"/>
    </row>
    <row r="240" spans="1:8" s="9" customFormat="1" ht="14.45" customHeight="1" x14ac:dyDescent="0.2">
      <c r="A240" s="44" t="s">
        <v>17</v>
      </c>
      <c r="B240" s="15">
        <f>SUM(D240:G240)</f>
        <v>3429</v>
      </c>
      <c r="C240" s="50">
        <f>B240/$B$9*100</f>
        <v>4.4611841848483662</v>
      </c>
      <c r="D240" s="15">
        <f>SUM(D242:D246)</f>
        <v>1248</v>
      </c>
      <c r="E240" s="15">
        <f>SUM(E242:E246)</f>
        <v>44</v>
      </c>
      <c r="F240" s="15">
        <f>SUM(F242:F246)</f>
        <v>2134</v>
      </c>
      <c r="G240" s="21">
        <f>SUM(G242:G246)</f>
        <v>3</v>
      </c>
      <c r="H240" s="67"/>
    </row>
    <row r="241" spans="1:8" s="9" customFormat="1" ht="14.45" customHeight="1" x14ac:dyDescent="0.2">
      <c r="A241" s="10"/>
      <c r="B241" s="15"/>
      <c r="C241" s="50"/>
      <c r="D241" s="15"/>
      <c r="E241" s="15"/>
      <c r="F241" s="15"/>
      <c r="G241" s="21"/>
      <c r="H241" s="67"/>
    </row>
    <row r="242" spans="1:8" s="9" customFormat="1" ht="14.45" customHeight="1" x14ac:dyDescent="0.2">
      <c r="A242" s="90">
        <v>15</v>
      </c>
      <c r="B242" s="15">
        <f>SUM(D242:G242)</f>
        <v>193</v>
      </c>
      <c r="C242" s="72">
        <f>B242/$B$9*100</f>
        <v>0.25109610605883192</v>
      </c>
      <c r="D242" s="80">
        <v>134</v>
      </c>
      <c r="E242" s="92">
        <v>0</v>
      </c>
      <c r="F242" s="80">
        <v>59</v>
      </c>
      <c r="G242" s="75">
        <v>0</v>
      </c>
      <c r="H242" s="67"/>
    </row>
    <row r="243" spans="1:8" s="9" customFormat="1" ht="14.45" customHeight="1" x14ac:dyDescent="0.2">
      <c r="A243" s="90">
        <v>16</v>
      </c>
      <c r="B243" s="15">
        <f>SUM(D243:G243)</f>
        <v>400</v>
      </c>
      <c r="C243" s="72">
        <f>B243/$B$9*100</f>
        <v>0.52040643742763104</v>
      </c>
      <c r="D243" s="80">
        <v>231</v>
      </c>
      <c r="E243" s="92">
        <v>0</v>
      </c>
      <c r="F243" s="80">
        <v>169</v>
      </c>
      <c r="G243" s="75">
        <v>0</v>
      </c>
      <c r="H243" s="67"/>
    </row>
    <row r="244" spans="1:8" s="9" customFormat="1" ht="14.45" customHeight="1" x14ac:dyDescent="0.2">
      <c r="A244" s="90">
        <v>17</v>
      </c>
      <c r="B244" s="15">
        <f>SUM(D244:G244)</f>
        <v>646</v>
      </c>
      <c r="C244" s="72">
        <f>B244/$B$9*100</f>
        <v>0.84045639644562409</v>
      </c>
      <c r="D244" s="80">
        <v>329</v>
      </c>
      <c r="E244" s="92">
        <v>0</v>
      </c>
      <c r="F244" s="80">
        <v>317</v>
      </c>
      <c r="G244" s="75">
        <v>0</v>
      </c>
      <c r="H244" s="67"/>
    </row>
    <row r="245" spans="1:8" s="9" customFormat="1" ht="14.45" customHeight="1" x14ac:dyDescent="0.2">
      <c r="A245" s="90">
        <v>18</v>
      </c>
      <c r="B245" s="15">
        <f>SUM(D245:G245)</f>
        <v>917</v>
      </c>
      <c r="C245" s="72">
        <f>B245/$B$9*100</f>
        <v>1.193031757802844</v>
      </c>
      <c r="D245" s="80">
        <v>275</v>
      </c>
      <c r="E245" s="74">
        <v>10</v>
      </c>
      <c r="F245" s="80">
        <v>630</v>
      </c>
      <c r="G245" s="75">
        <v>2</v>
      </c>
      <c r="H245" s="67"/>
    </row>
    <row r="246" spans="1:8" s="9" customFormat="1" ht="14.45" customHeight="1" x14ac:dyDescent="0.2">
      <c r="A246" s="90">
        <v>19</v>
      </c>
      <c r="B246" s="15">
        <f>SUM(D246:G246)</f>
        <v>1273</v>
      </c>
      <c r="C246" s="72">
        <f>B246/$B$9*100</f>
        <v>1.6561934871134356</v>
      </c>
      <c r="D246" s="80">
        <v>279</v>
      </c>
      <c r="E246" s="74">
        <v>34</v>
      </c>
      <c r="F246" s="80">
        <v>959</v>
      </c>
      <c r="G246" s="75">
        <v>1</v>
      </c>
      <c r="H246" s="67"/>
    </row>
    <row r="247" spans="1:8" s="9" customFormat="1" ht="14.45" customHeight="1" x14ac:dyDescent="0.2">
      <c r="A247" s="14"/>
      <c r="B247" s="69"/>
      <c r="C247" s="72"/>
      <c r="D247" s="69"/>
      <c r="E247" s="69"/>
      <c r="F247" s="69"/>
      <c r="G247" s="79"/>
      <c r="H247" s="67"/>
    </row>
    <row r="248" spans="1:8" s="9" customFormat="1" ht="14.45" customHeight="1" x14ac:dyDescent="0.2">
      <c r="A248" s="44" t="s">
        <v>18</v>
      </c>
      <c r="B248" s="15">
        <f t="shared" ref="B248:B255" si="19">SUM(D248:G248)</f>
        <v>7053</v>
      </c>
      <c r="C248" s="72">
        <f t="shared" ref="C248:C255" si="20">B248/$B$9*100</f>
        <v>9.1760665079427017</v>
      </c>
      <c r="D248" s="74">
        <v>1238</v>
      </c>
      <c r="E248" s="74">
        <v>588</v>
      </c>
      <c r="F248" s="74">
        <v>5219</v>
      </c>
      <c r="G248" s="75">
        <v>8</v>
      </c>
      <c r="H248" s="67"/>
    </row>
    <row r="249" spans="1:8" s="9" customFormat="1" ht="14.45" customHeight="1" x14ac:dyDescent="0.2">
      <c r="A249" s="44" t="s">
        <v>19</v>
      </c>
      <c r="B249" s="15">
        <f t="shared" si="19"/>
        <v>6559</v>
      </c>
      <c r="C249" s="72">
        <f t="shared" si="20"/>
        <v>8.5333645577195796</v>
      </c>
      <c r="D249" s="74">
        <v>776</v>
      </c>
      <c r="E249" s="74">
        <v>1410</v>
      </c>
      <c r="F249" s="74">
        <v>4356</v>
      </c>
      <c r="G249" s="75">
        <v>17</v>
      </c>
      <c r="H249" s="67"/>
    </row>
    <row r="250" spans="1:8" s="9" customFormat="1" ht="14.45" customHeight="1" x14ac:dyDescent="0.2">
      <c r="A250" s="44" t="s">
        <v>20</v>
      </c>
      <c r="B250" s="15">
        <f t="shared" si="19"/>
        <v>5070</v>
      </c>
      <c r="C250" s="72">
        <f t="shared" si="20"/>
        <v>6.5961515943952218</v>
      </c>
      <c r="D250" s="74">
        <v>445</v>
      </c>
      <c r="E250" s="74">
        <v>1768</v>
      </c>
      <c r="F250" s="74">
        <v>2850</v>
      </c>
      <c r="G250" s="75">
        <v>7</v>
      </c>
      <c r="H250" s="67"/>
    </row>
    <row r="251" spans="1:8" s="9" customFormat="1" ht="14.45" customHeight="1" x14ac:dyDescent="0.2">
      <c r="A251" s="44" t="s">
        <v>21</v>
      </c>
      <c r="B251" s="15">
        <f t="shared" si="19"/>
        <v>2778</v>
      </c>
      <c r="C251" s="72">
        <f t="shared" si="20"/>
        <v>3.6142227079348972</v>
      </c>
      <c r="D251" s="74">
        <v>244</v>
      </c>
      <c r="E251" s="74">
        <v>1063</v>
      </c>
      <c r="F251" s="74">
        <v>1467</v>
      </c>
      <c r="G251" s="75">
        <v>4</v>
      </c>
      <c r="H251" s="67"/>
    </row>
    <row r="252" spans="1:8" s="9" customFormat="1" ht="14.45" customHeight="1" x14ac:dyDescent="0.2">
      <c r="A252" s="44" t="s">
        <v>22</v>
      </c>
      <c r="B252" s="15">
        <f t="shared" si="19"/>
        <v>711</v>
      </c>
      <c r="C252" s="72">
        <f t="shared" si="20"/>
        <v>0.92502244252761401</v>
      </c>
      <c r="D252" s="74">
        <v>76</v>
      </c>
      <c r="E252" s="74">
        <v>292</v>
      </c>
      <c r="F252" s="74">
        <v>340</v>
      </c>
      <c r="G252" s="75">
        <v>3</v>
      </c>
      <c r="H252" s="67"/>
    </row>
    <row r="253" spans="1:8" s="9" customFormat="1" ht="14.45" customHeight="1" x14ac:dyDescent="0.2">
      <c r="A253" s="44" t="s">
        <v>23</v>
      </c>
      <c r="B253" s="15">
        <f t="shared" si="19"/>
        <v>43</v>
      </c>
      <c r="C253" s="72">
        <f t="shared" si="20"/>
        <v>5.5943692023470326E-2</v>
      </c>
      <c r="D253" s="74">
        <v>8</v>
      </c>
      <c r="E253" s="74">
        <v>14</v>
      </c>
      <c r="F253" s="74">
        <v>21</v>
      </c>
      <c r="G253" s="75">
        <v>0</v>
      </c>
      <c r="H253" s="67"/>
    </row>
    <row r="254" spans="1:8" ht="14.45" customHeight="1" x14ac:dyDescent="0.2">
      <c r="A254" s="44" t="s">
        <v>24</v>
      </c>
      <c r="B254" s="15">
        <f t="shared" si="19"/>
        <v>2</v>
      </c>
      <c r="C254" s="72">
        <f t="shared" si="20"/>
        <v>2.602032187138155E-3</v>
      </c>
      <c r="D254" s="74">
        <v>2</v>
      </c>
      <c r="E254" s="74">
        <v>0</v>
      </c>
      <c r="F254" s="74">
        <v>0</v>
      </c>
      <c r="G254" s="83">
        <v>0</v>
      </c>
    </row>
    <row r="255" spans="1:8" ht="14.45" customHeight="1" x14ac:dyDescent="0.2">
      <c r="A255" s="44" t="s">
        <v>25</v>
      </c>
      <c r="B255" s="15">
        <f t="shared" si="19"/>
        <v>3</v>
      </c>
      <c r="C255" s="72">
        <f t="shared" si="20"/>
        <v>3.9030482807072319E-3</v>
      </c>
      <c r="D255" s="81">
        <v>2</v>
      </c>
      <c r="E255" s="74">
        <v>0</v>
      </c>
      <c r="F255" s="81">
        <v>1</v>
      </c>
      <c r="G255" s="83">
        <v>0</v>
      </c>
    </row>
    <row r="256" spans="1:8" ht="14.45" customHeight="1" x14ac:dyDescent="0.2">
      <c r="A256" s="6"/>
      <c r="B256" s="31"/>
      <c r="C256" s="50"/>
      <c r="D256" s="84"/>
      <c r="E256" s="84"/>
      <c r="F256" s="84"/>
      <c r="G256" s="78"/>
    </row>
    <row r="257" spans="1:8" ht="14.45" customHeight="1" x14ac:dyDescent="0.2">
      <c r="A257" s="44" t="s">
        <v>34</v>
      </c>
      <c r="B257" s="15">
        <f>SUM(B259+B264+B272+B273+B274+B275+B276+B277+B278+B279)</f>
        <v>11122</v>
      </c>
      <c r="C257" s="50">
        <f>B257/$B$9*100</f>
        <v>14.46990099267528</v>
      </c>
      <c r="D257" s="15">
        <f>SUM(D259+D264+D272+D273+D274+D275+D276+D277+D278+D279)</f>
        <v>1584</v>
      </c>
      <c r="E257" s="15">
        <f>SUM(E259+E264+E272+E273+E274+E275+E276+E277+E278+E279)</f>
        <v>1772</v>
      </c>
      <c r="F257" s="15">
        <f>SUM(F259+F264+F272+F273+F274+F275+F276+F277+F278+F279)</f>
        <v>7751</v>
      </c>
      <c r="G257" s="21">
        <f>SUM(G259+G264+G272+G273+G274+G275+G276+G277+G278+G279)</f>
        <v>15</v>
      </c>
    </row>
    <row r="258" spans="1:8" ht="14.45" customHeight="1" x14ac:dyDescent="0.2">
      <c r="A258" s="44"/>
      <c r="B258" s="31"/>
      <c r="C258" s="50"/>
      <c r="D258" s="84"/>
      <c r="E258" s="84"/>
      <c r="F258" s="84"/>
      <c r="G258" s="78"/>
    </row>
    <row r="259" spans="1:8" ht="14.45" customHeight="1" x14ac:dyDescent="0.2">
      <c r="A259" s="44" t="s">
        <v>16</v>
      </c>
      <c r="B259" s="15">
        <f>SUM(D259:G259)</f>
        <v>34</v>
      </c>
      <c r="C259" s="50">
        <f>B259/$B$9*100</f>
        <v>4.4234547181348637E-2</v>
      </c>
      <c r="D259" s="15">
        <f>SUM(D261:D262)</f>
        <v>28</v>
      </c>
      <c r="E259" s="93">
        <f>SUM(E261:E262)</f>
        <v>0</v>
      </c>
      <c r="F259" s="15">
        <f>SUM(F261:F262)</f>
        <v>6</v>
      </c>
      <c r="G259" s="21">
        <f>SUM(G261:G262)</f>
        <v>0</v>
      </c>
    </row>
    <row r="260" spans="1:8" ht="14.45" customHeight="1" x14ac:dyDescent="0.2">
      <c r="A260" s="6"/>
      <c r="B260" s="15"/>
      <c r="C260" s="50"/>
      <c r="D260" s="15"/>
      <c r="E260" s="15"/>
      <c r="F260" s="53"/>
      <c r="G260" s="21"/>
    </row>
    <row r="261" spans="1:8" ht="14.45" customHeight="1" x14ac:dyDescent="0.2">
      <c r="A261" s="90">
        <v>13</v>
      </c>
      <c r="B261" s="15">
        <f>SUM(D261:G261)</f>
        <v>10</v>
      </c>
      <c r="C261" s="72">
        <f>B261/$B$9*100</f>
        <v>1.3010160935690775E-2</v>
      </c>
      <c r="D261" s="74">
        <v>9</v>
      </c>
      <c r="E261" s="92">
        <v>0</v>
      </c>
      <c r="F261" s="74">
        <v>1</v>
      </c>
      <c r="G261" s="75">
        <v>0</v>
      </c>
    </row>
    <row r="262" spans="1:8" ht="14.45" customHeight="1" x14ac:dyDescent="0.2">
      <c r="A262" s="90">
        <v>14</v>
      </c>
      <c r="B262" s="15">
        <f>SUM(D262:G262)</f>
        <v>24</v>
      </c>
      <c r="C262" s="72">
        <f>B262/$B$9*100</f>
        <v>3.1224386245657855E-2</v>
      </c>
      <c r="D262" s="74">
        <v>19</v>
      </c>
      <c r="E262" s="92">
        <v>0</v>
      </c>
      <c r="F262" s="74">
        <v>5</v>
      </c>
      <c r="G262" s="75">
        <v>0</v>
      </c>
    </row>
    <row r="263" spans="1:8" s="9" customFormat="1" ht="14.45" customHeight="1" x14ac:dyDescent="0.2">
      <c r="A263" s="14"/>
      <c r="B263" s="15"/>
      <c r="C263" s="50"/>
      <c r="D263" s="52"/>
      <c r="E263" s="52"/>
      <c r="F263" s="52"/>
      <c r="G263" s="78"/>
      <c r="H263" s="67"/>
    </row>
    <row r="264" spans="1:8" s="9" customFormat="1" ht="14.45" customHeight="1" x14ac:dyDescent="0.2">
      <c r="A264" s="44" t="s">
        <v>17</v>
      </c>
      <c r="B264" s="15">
        <f>SUM(D264:G264)</f>
        <v>1543</v>
      </c>
      <c r="C264" s="50">
        <f>B264/$B$9*100</f>
        <v>2.0074678323770865</v>
      </c>
      <c r="D264" s="15">
        <f>SUM(D266:D270)</f>
        <v>502</v>
      </c>
      <c r="E264" s="15">
        <f>SUM(E266:E270)</f>
        <v>20</v>
      </c>
      <c r="F264" s="15">
        <f>SUM(F266:F270)</f>
        <v>1021</v>
      </c>
      <c r="G264" s="21">
        <f>SUM(G266:G270)</f>
        <v>0</v>
      </c>
      <c r="H264" s="67"/>
    </row>
    <row r="265" spans="1:8" s="9" customFormat="1" ht="14.45" customHeight="1" x14ac:dyDescent="0.2">
      <c r="A265" s="10"/>
      <c r="B265" s="15"/>
      <c r="C265" s="50"/>
      <c r="D265" s="15"/>
      <c r="E265" s="15"/>
      <c r="F265" s="15"/>
      <c r="G265" s="21"/>
      <c r="H265" s="67"/>
    </row>
    <row r="266" spans="1:8" s="9" customFormat="1" ht="14.45" customHeight="1" x14ac:dyDescent="0.2">
      <c r="A266" s="90">
        <v>15</v>
      </c>
      <c r="B266" s="15">
        <f>SUM(D266:G266)</f>
        <v>90</v>
      </c>
      <c r="C266" s="72">
        <f>B266/$B$9*100</f>
        <v>0.11709144842121696</v>
      </c>
      <c r="D266" s="80">
        <v>47</v>
      </c>
      <c r="E266" s="92">
        <v>0</v>
      </c>
      <c r="F266" s="80">
        <v>43</v>
      </c>
      <c r="G266" s="75">
        <v>0</v>
      </c>
      <c r="H266" s="67"/>
    </row>
    <row r="267" spans="1:8" s="9" customFormat="1" ht="14.45" customHeight="1" x14ac:dyDescent="0.2">
      <c r="A267" s="90">
        <v>16</v>
      </c>
      <c r="B267" s="15">
        <f>SUM(D267:G267)</f>
        <v>187</v>
      </c>
      <c r="C267" s="72">
        <f>B267/$B$9*100</f>
        <v>0.24329000949741747</v>
      </c>
      <c r="D267" s="80">
        <v>93</v>
      </c>
      <c r="E267" s="92">
        <v>0</v>
      </c>
      <c r="F267" s="80">
        <v>94</v>
      </c>
      <c r="G267" s="75">
        <v>0</v>
      </c>
      <c r="H267" s="67"/>
    </row>
    <row r="268" spans="1:8" s="9" customFormat="1" ht="14.45" customHeight="1" x14ac:dyDescent="0.2">
      <c r="A268" s="90">
        <v>17</v>
      </c>
      <c r="B268" s="15">
        <f>SUM(D268:G268)</f>
        <v>301</v>
      </c>
      <c r="C268" s="72">
        <f>B268/$B$9*100</f>
        <v>0.39160584416429228</v>
      </c>
      <c r="D268" s="80">
        <v>124</v>
      </c>
      <c r="E268" s="92">
        <v>0</v>
      </c>
      <c r="F268" s="80">
        <v>177</v>
      </c>
      <c r="G268" s="75">
        <v>0</v>
      </c>
      <c r="H268" s="67"/>
    </row>
    <row r="269" spans="1:8" s="9" customFormat="1" ht="14.45" customHeight="1" x14ac:dyDescent="0.2">
      <c r="A269" s="90">
        <v>18</v>
      </c>
      <c r="B269" s="15">
        <f>SUM(D269:G269)</f>
        <v>436</v>
      </c>
      <c r="C269" s="72">
        <f>B269/$B$9*100</f>
        <v>0.56724301679611777</v>
      </c>
      <c r="D269" s="80">
        <v>121</v>
      </c>
      <c r="E269" s="74">
        <v>7</v>
      </c>
      <c r="F269" s="80">
        <v>308</v>
      </c>
      <c r="G269" s="75">
        <v>0</v>
      </c>
      <c r="H269" s="67"/>
    </row>
    <row r="270" spans="1:8" s="9" customFormat="1" ht="14.45" customHeight="1" x14ac:dyDescent="0.2">
      <c r="A270" s="90">
        <v>19</v>
      </c>
      <c r="B270" s="15">
        <f>SUM(D270:G270)</f>
        <v>529</v>
      </c>
      <c r="C270" s="72">
        <f>B270/$B$9*100</f>
        <v>0.68823751349804196</v>
      </c>
      <c r="D270" s="80">
        <v>117</v>
      </c>
      <c r="E270" s="74">
        <v>13</v>
      </c>
      <c r="F270" s="80">
        <v>399</v>
      </c>
      <c r="G270" s="75">
        <v>0</v>
      </c>
      <c r="H270" s="67"/>
    </row>
    <row r="271" spans="1:8" s="9" customFormat="1" ht="14.45" customHeight="1" x14ac:dyDescent="0.2">
      <c r="A271" s="14"/>
      <c r="B271" s="69"/>
      <c r="C271" s="72"/>
      <c r="D271" s="69"/>
      <c r="E271" s="69"/>
      <c r="F271" s="69"/>
      <c r="G271" s="79"/>
      <c r="H271" s="67"/>
    </row>
    <row r="272" spans="1:8" s="9" customFormat="1" ht="14.45" customHeight="1" x14ac:dyDescent="0.2">
      <c r="A272" s="44" t="s">
        <v>18</v>
      </c>
      <c r="B272" s="15">
        <f t="shared" ref="B272:B279" si="21">SUM(D272:G272)</f>
        <v>3120</v>
      </c>
      <c r="C272" s="72">
        <f t="shared" ref="C272:C279" si="22">B272/$B$9*100</f>
        <v>4.0591702119355215</v>
      </c>
      <c r="D272" s="74">
        <v>463</v>
      </c>
      <c r="E272" s="74">
        <v>239</v>
      </c>
      <c r="F272" s="74">
        <v>2416</v>
      </c>
      <c r="G272" s="75">
        <v>2</v>
      </c>
      <c r="H272" s="67"/>
    </row>
    <row r="273" spans="1:14" s="9" customFormat="1" ht="14.45" customHeight="1" x14ac:dyDescent="0.2">
      <c r="A273" s="44" t="s">
        <v>19</v>
      </c>
      <c r="B273" s="15">
        <f t="shared" si="21"/>
        <v>2884</v>
      </c>
      <c r="C273" s="72">
        <f t="shared" si="22"/>
        <v>3.752130413853219</v>
      </c>
      <c r="D273" s="74">
        <v>292</v>
      </c>
      <c r="E273" s="74">
        <v>508</v>
      </c>
      <c r="F273" s="74">
        <v>2080</v>
      </c>
      <c r="G273" s="75">
        <v>4</v>
      </c>
      <c r="H273" s="67"/>
    </row>
    <row r="274" spans="1:14" s="9" customFormat="1" ht="14.45" customHeight="1" x14ac:dyDescent="0.2">
      <c r="A274" s="44" t="s">
        <v>20</v>
      </c>
      <c r="B274" s="15">
        <f t="shared" si="21"/>
        <v>2131</v>
      </c>
      <c r="C274" s="72">
        <f t="shared" si="22"/>
        <v>2.7724652953957039</v>
      </c>
      <c r="D274" s="74">
        <v>175</v>
      </c>
      <c r="E274" s="74">
        <v>584</v>
      </c>
      <c r="F274" s="74">
        <v>1367</v>
      </c>
      <c r="G274" s="75">
        <v>5</v>
      </c>
      <c r="H274" s="67"/>
    </row>
    <row r="275" spans="1:14" s="9" customFormat="1" ht="14.45" customHeight="1" x14ac:dyDescent="0.2">
      <c r="A275" s="44" t="s">
        <v>21</v>
      </c>
      <c r="B275" s="15">
        <f t="shared" si="21"/>
        <v>1085</v>
      </c>
      <c r="C275" s="72">
        <f t="shared" si="22"/>
        <v>1.4116024615224492</v>
      </c>
      <c r="D275" s="74">
        <v>94</v>
      </c>
      <c r="E275" s="74">
        <v>327</v>
      </c>
      <c r="F275" s="74">
        <v>660</v>
      </c>
      <c r="G275" s="75">
        <v>4</v>
      </c>
      <c r="H275" s="67"/>
    </row>
    <row r="276" spans="1:14" ht="14.45" customHeight="1" x14ac:dyDescent="0.2">
      <c r="A276" s="44" t="s">
        <v>22</v>
      </c>
      <c r="B276" s="15">
        <f t="shared" si="21"/>
        <v>304</v>
      </c>
      <c r="C276" s="72">
        <f t="shared" si="22"/>
        <v>0.39550889244499954</v>
      </c>
      <c r="D276" s="74">
        <v>29</v>
      </c>
      <c r="E276" s="74">
        <v>89</v>
      </c>
      <c r="F276" s="74">
        <v>186</v>
      </c>
      <c r="G276" s="75">
        <v>0</v>
      </c>
    </row>
    <row r="277" spans="1:14" ht="14.45" customHeight="1" x14ac:dyDescent="0.2">
      <c r="A277" s="44" t="s">
        <v>23</v>
      </c>
      <c r="B277" s="15">
        <f t="shared" si="21"/>
        <v>19</v>
      </c>
      <c r="C277" s="72">
        <f t="shared" si="22"/>
        <v>2.4719305777812471E-2</v>
      </c>
      <c r="D277" s="74">
        <v>1</v>
      </c>
      <c r="E277" s="74">
        <v>3</v>
      </c>
      <c r="F277" s="74">
        <v>15</v>
      </c>
      <c r="G277" s="75">
        <v>0</v>
      </c>
    </row>
    <row r="278" spans="1:14" ht="14.45" customHeight="1" x14ac:dyDescent="0.2">
      <c r="A278" s="44" t="s">
        <v>24</v>
      </c>
      <c r="B278" s="15">
        <f t="shared" si="21"/>
        <v>1</v>
      </c>
      <c r="C278" s="72">
        <f t="shared" si="22"/>
        <v>1.3010160935690775E-3</v>
      </c>
      <c r="D278" s="74">
        <v>0</v>
      </c>
      <c r="E278" s="74">
        <v>1</v>
      </c>
      <c r="F278" s="74">
        <v>0</v>
      </c>
      <c r="G278" s="75">
        <v>0</v>
      </c>
    </row>
    <row r="279" spans="1:14" ht="14.45" customHeight="1" x14ac:dyDescent="0.2">
      <c r="A279" s="44" t="s">
        <v>25</v>
      </c>
      <c r="B279" s="15">
        <f t="shared" si="21"/>
        <v>1</v>
      </c>
      <c r="C279" s="72">
        <f t="shared" si="22"/>
        <v>1.3010160935690775E-3</v>
      </c>
      <c r="D279" s="74">
        <v>0</v>
      </c>
      <c r="E279" s="74">
        <v>1</v>
      </c>
      <c r="F279" s="74">
        <v>0</v>
      </c>
      <c r="G279" s="75">
        <v>0</v>
      </c>
    </row>
    <row r="280" spans="1:14" ht="14.45" customHeight="1" x14ac:dyDescent="0.2">
      <c r="A280" s="6"/>
      <c r="B280" s="31"/>
      <c r="C280" s="50"/>
      <c r="D280" s="84"/>
      <c r="E280" s="84"/>
      <c r="F280" s="84"/>
      <c r="G280" s="78"/>
    </row>
    <row r="281" spans="1:14" ht="14.45" customHeight="1" x14ac:dyDescent="0.2">
      <c r="A281" s="58" t="s">
        <v>35</v>
      </c>
      <c r="B281" s="15">
        <f>SUM(B283+B297+B305+B306+B307+B308+B309+B310)</f>
        <v>4258</v>
      </c>
      <c r="C281" s="50">
        <f>B281/$B$9*100</f>
        <v>5.539726526417132</v>
      </c>
      <c r="D281" s="15">
        <f>SUM(D283+D297+D305+D306+D307+D308+D309+D310)</f>
        <v>578</v>
      </c>
      <c r="E281" s="15">
        <f>SUM(E283+E297+E305+E306+E307+E308+E309+E310)</f>
        <v>512</v>
      </c>
      <c r="F281" s="15">
        <f>SUM(F283+F297+F305+F306+F307+F308+F309+F310)</f>
        <v>3154</v>
      </c>
      <c r="G281" s="21">
        <f>SUM(G283+G297+G305+G306+G307+G308+G309+G310)</f>
        <v>14</v>
      </c>
    </row>
    <row r="282" spans="1:14" ht="14.45" customHeight="1" x14ac:dyDescent="0.2">
      <c r="A282" s="58"/>
      <c r="B282" s="52"/>
      <c r="C282" s="50"/>
      <c r="D282" s="51"/>
      <c r="E282" s="51"/>
      <c r="F282" s="51"/>
      <c r="G282" s="78"/>
    </row>
    <row r="283" spans="1:14" ht="14.45" customHeight="1" x14ac:dyDescent="0.2">
      <c r="A283" s="44" t="s">
        <v>16</v>
      </c>
      <c r="B283" s="15">
        <f>SUM(D283:G283)</f>
        <v>21</v>
      </c>
      <c r="C283" s="50">
        <f>B283/$B$9*100</f>
        <v>2.7321337964950624E-2</v>
      </c>
      <c r="D283" s="15">
        <f>SUM(D285:D286)</f>
        <v>19</v>
      </c>
      <c r="E283" s="93">
        <f>SUM(E285:E286)</f>
        <v>0</v>
      </c>
      <c r="F283" s="15">
        <f>SUM(F285:F286)</f>
        <v>2</v>
      </c>
      <c r="G283" s="21">
        <f>SUM(G285:G286)</f>
        <v>0</v>
      </c>
    </row>
    <row r="284" spans="1:14" ht="14.45" customHeight="1" x14ac:dyDescent="0.2">
      <c r="A284" s="10"/>
      <c r="B284" s="15"/>
      <c r="C284" s="50"/>
      <c r="D284" s="15"/>
      <c r="E284" s="15"/>
      <c r="F284" s="15"/>
      <c r="G284" s="21"/>
    </row>
    <row r="285" spans="1:14" s="9" customFormat="1" ht="14.45" customHeight="1" x14ac:dyDescent="0.2">
      <c r="A285" s="90">
        <v>13</v>
      </c>
      <c r="B285" s="15">
        <f>SUM(D285:G285)</f>
        <v>5</v>
      </c>
      <c r="C285" s="72">
        <f>B285/$B$9*100</f>
        <v>6.5050804678453873E-3</v>
      </c>
      <c r="D285" s="74">
        <v>4</v>
      </c>
      <c r="E285" s="92">
        <v>0</v>
      </c>
      <c r="F285" s="74">
        <v>1</v>
      </c>
      <c r="G285" s="75">
        <v>0</v>
      </c>
      <c r="H285" s="67"/>
    </row>
    <row r="286" spans="1:14" s="9" customFormat="1" ht="14.45" customHeight="1" x14ac:dyDescent="0.2">
      <c r="A286" s="90">
        <v>14</v>
      </c>
      <c r="B286" s="15">
        <f>SUM(D286:G286)</f>
        <v>16</v>
      </c>
      <c r="C286" s="72">
        <f>B286/$B$9*100</f>
        <v>2.081625749710524E-2</v>
      </c>
      <c r="D286" s="74">
        <v>15</v>
      </c>
      <c r="E286" s="92">
        <v>0</v>
      </c>
      <c r="F286" s="74">
        <v>1</v>
      </c>
      <c r="G286" s="75">
        <v>0</v>
      </c>
      <c r="H286" s="67"/>
    </row>
    <row r="287" spans="1:14" ht="14.1" customHeight="1" x14ac:dyDescent="0.2">
      <c r="A287" s="106" t="s">
        <v>11</v>
      </c>
      <c r="B287" s="106"/>
      <c r="C287" s="106"/>
      <c r="D287" s="106"/>
      <c r="E287" s="106"/>
      <c r="F287" s="106"/>
      <c r="G287" s="106"/>
    </row>
    <row r="288" spans="1:14" ht="14.1" customHeight="1" x14ac:dyDescent="0.2">
      <c r="A288" s="106" t="s">
        <v>42</v>
      </c>
      <c r="B288" s="106"/>
      <c r="C288" s="106"/>
      <c r="D288" s="106"/>
      <c r="E288" s="106"/>
      <c r="F288" s="106"/>
      <c r="G288" s="106"/>
      <c r="L288" s="16"/>
      <c r="M288" s="66"/>
      <c r="N288" s="16"/>
    </row>
    <row r="289" spans="1:14" ht="14.1" customHeight="1" x14ac:dyDescent="0.2">
      <c r="A289" s="106" t="s">
        <v>12</v>
      </c>
      <c r="B289" s="106"/>
      <c r="C289" s="106"/>
      <c r="D289" s="106"/>
      <c r="E289" s="106"/>
      <c r="F289" s="106"/>
      <c r="G289" s="106"/>
      <c r="L289" s="16"/>
      <c r="M289" s="66"/>
      <c r="N289" s="16"/>
    </row>
    <row r="290" spans="1:14" ht="14.1" customHeight="1" x14ac:dyDescent="0.2">
      <c r="A290" s="45"/>
      <c r="B290" s="46"/>
      <c r="C290" s="47"/>
      <c r="D290" s="46"/>
      <c r="E290" s="46"/>
      <c r="F290" s="46"/>
      <c r="G290" s="46"/>
      <c r="L290" s="16"/>
      <c r="M290" s="66"/>
      <c r="N290" s="16"/>
    </row>
    <row r="291" spans="1:14" ht="22.5" customHeight="1" x14ac:dyDescent="0.2">
      <c r="A291" s="107" t="s">
        <v>43</v>
      </c>
      <c r="B291" s="110" t="s">
        <v>0</v>
      </c>
      <c r="C291" s="111"/>
      <c r="D291" s="111"/>
      <c r="E291" s="111"/>
      <c r="F291" s="111"/>
      <c r="G291" s="111"/>
    </row>
    <row r="292" spans="1:14" ht="22.5" customHeight="1" x14ac:dyDescent="0.2">
      <c r="A292" s="108"/>
      <c r="B292" s="112" t="s">
        <v>1</v>
      </c>
      <c r="C292" s="114" t="s">
        <v>46</v>
      </c>
      <c r="D292" s="110" t="s">
        <v>8</v>
      </c>
      <c r="E292" s="111"/>
      <c r="F292" s="111"/>
      <c r="G292" s="111"/>
    </row>
    <row r="293" spans="1:14" ht="22.5" customHeight="1" x14ac:dyDescent="0.2">
      <c r="A293" s="109"/>
      <c r="B293" s="113"/>
      <c r="C293" s="115"/>
      <c r="D293" s="105" t="s">
        <v>2</v>
      </c>
      <c r="E293" s="105" t="s">
        <v>5</v>
      </c>
      <c r="F293" s="105" t="s">
        <v>6</v>
      </c>
      <c r="G293" s="48" t="s">
        <v>10</v>
      </c>
    </row>
    <row r="294" spans="1:14" s="9" customFormat="1" ht="15" customHeight="1" x14ac:dyDescent="0.2">
      <c r="A294" s="14"/>
      <c r="B294" s="24"/>
      <c r="C294" s="36"/>
      <c r="D294" s="32"/>
      <c r="E294" s="32"/>
      <c r="F294" s="32"/>
      <c r="G294" s="33"/>
      <c r="H294" s="67"/>
      <c r="L294" s="67"/>
      <c r="M294" s="66"/>
      <c r="N294" s="67"/>
    </row>
    <row r="295" spans="1:14" s="9" customFormat="1" ht="15.6" customHeight="1" x14ac:dyDescent="0.2">
      <c r="A295" s="56" t="s">
        <v>14</v>
      </c>
      <c r="B295" s="11"/>
      <c r="C295" s="23"/>
      <c r="D295" s="22"/>
      <c r="E295" s="22"/>
      <c r="F295" s="22"/>
      <c r="G295" s="30"/>
      <c r="H295" s="67"/>
      <c r="L295" s="67"/>
      <c r="M295" s="66"/>
      <c r="N295" s="67"/>
    </row>
    <row r="296" spans="1:14" s="9" customFormat="1" ht="15.6" customHeight="1" x14ac:dyDescent="0.2">
      <c r="A296" s="14"/>
      <c r="B296" s="11"/>
      <c r="C296" s="23"/>
      <c r="D296" s="22"/>
      <c r="E296" s="22"/>
      <c r="F296" s="22"/>
      <c r="G296" s="30"/>
      <c r="H296" s="67"/>
      <c r="L296" s="67"/>
      <c r="M296" s="67"/>
      <c r="N296" s="67"/>
    </row>
    <row r="297" spans="1:14" s="9" customFormat="1" ht="15.6" customHeight="1" x14ac:dyDescent="0.2">
      <c r="A297" s="44" t="s">
        <v>17</v>
      </c>
      <c r="B297" s="15">
        <f>SUM(D297:G297)</f>
        <v>658</v>
      </c>
      <c r="C297" s="50">
        <f>B297/$B$9*100</f>
        <v>0.856068589568453</v>
      </c>
      <c r="D297" s="15">
        <f>SUM(D299:D303)</f>
        <v>187</v>
      </c>
      <c r="E297" s="15">
        <f>SUM(E299:E303)</f>
        <v>9</v>
      </c>
      <c r="F297" s="15">
        <f>SUM(F299:F303)</f>
        <v>460</v>
      </c>
      <c r="G297" s="21">
        <f>SUM(G299:G303)</f>
        <v>2</v>
      </c>
      <c r="H297" s="67"/>
      <c r="L297" s="67"/>
      <c r="M297" s="67"/>
      <c r="N297" s="67"/>
    </row>
    <row r="298" spans="1:14" s="9" customFormat="1" ht="15.6" customHeight="1" x14ac:dyDescent="0.2">
      <c r="A298" s="10"/>
      <c r="B298" s="15"/>
      <c r="C298" s="50"/>
      <c r="D298" s="15"/>
      <c r="E298" s="15"/>
      <c r="F298" s="15"/>
      <c r="G298" s="21"/>
      <c r="H298" s="67"/>
    </row>
    <row r="299" spans="1:14" s="9" customFormat="1" ht="15.6" customHeight="1" x14ac:dyDescent="0.2">
      <c r="A299" s="90">
        <v>15</v>
      </c>
      <c r="B299" s="15">
        <f>SUM(D299:G299)</f>
        <v>39</v>
      </c>
      <c r="C299" s="72">
        <f>B299/$B$9*100</f>
        <v>5.0739627649194027E-2</v>
      </c>
      <c r="D299" s="80">
        <v>24</v>
      </c>
      <c r="E299" s="92">
        <v>0</v>
      </c>
      <c r="F299" s="80">
        <v>15</v>
      </c>
      <c r="G299" s="75">
        <v>0</v>
      </c>
      <c r="H299" s="67"/>
    </row>
    <row r="300" spans="1:14" s="9" customFormat="1" ht="15.6" customHeight="1" x14ac:dyDescent="0.2">
      <c r="A300" s="90">
        <v>16</v>
      </c>
      <c r="B300" s="15">
        <f>SUM(D300:G300)</f>
        <v>62</v>
      </c>
      <c r="C300" s="72">
        <f>B300/$B$9*100</f>
        <v>8.0662997801282804E-2</v>
      </c>
      <c r="D300" s="80">
        <v>35</v>
      </c>
      <c r="E300" s="92">
        <v>0</v>
      </c>
      <c r="F300" s="80">
        <v>27</v>
      </c>
      <c r="G300" s="75">
        <v>0</v>
      </c>
      <c r="H300" s="67"/>
    </row>
    <row r="301" spans="1:14" s="9" customFormat="1" ht="15.6" customHeight="1" x14ac:dyDescent="0.2">
      <c r="A301" s="90">
        <v>17</v>
      </c>
      <c r="B301" s="15">
        <f>SUM(D301:G301)</f>
        <v>129</v>
      </c>
      <c r="C301" s="72">
        <f>B301/$B$9*100</f>
        <v>0.16783107607041098</v>
      </c>
      <c r="D301" s="80">
        <v>51</v>
      </c>
      <c r="E301" s="92">
        <v>0</v>
      </c>
      <c r="F301" s="80">
        <v>78</v>
      </c>
      <c r="G301" s="75">
        <v>0</v>
      </c>
      <c r="H301" s="67"/>
    </row>
    <row r="302" spans="1:14" s="9" customFormat="1" ht="15.6" customHeight="1" x14ac:dyDescent="0.2">
      <c r="A302" s="90">
        <v>18</v>
      </c>
      <c r="B302" s="15">
        <f>SUM(D302:G302)</f>
        <v>192</v>
      </c>
      <c r="C302" s="72">
        <f>B302/$B$9*100</f>
        <v>0.24979508996526284</v>
      </c>
      <c r="D302" s="80">
        <v>46</v>
      </c>
      <c r="E302" s="74">
        <v>1</v>
      </c>
      <c r="F302" s="80">
        <v>144</v>
      </c>
      <c r="G302" s="75">
        <v>1</v>
      </c>
      <c r="H302" s="67"/>
    </row>
    <row r="303" spans="1:14" s="9" customFormat="1" ht="15.6" customHeight="1" x14ac:dyDescent="0.2">
      <c r="A303" s="90">
        <v>19</v>
      </c>
      <c r="B303" s="15">
        <f>SUM(D303:G303)</f>
        <v>236</v>
      </c>
      <c r="C303" s="72">
        <f>B303/$B$9*100</f>
        <v>0.30703979808230231</v>
      </c>
      <c r="D303" s="80">
        <v>31</v>
      </c>
      <c r="E303" s="74">
        <v>8</v>
      </c>
      <c r="F303" s="80">
        <v>196</v>
      </c>
      <c r="G303" s="75">
        <v>1</v>
      </c>
      <c r="H303" s="67"/>
    </row>
    <row r="304" spans="1:14" s="9" customFormat="1" ht="15.6" customHeight="1" x14ac:dyDescent="0.2">
      <c r="A304" s="14"/>
      <c r="B304" s="69"/>
      <c r="C304" s="72"/>
      <c r="D304" s="69"/>
      <c r="E304" s="69"/>
      <c r="F304" s="69"/>
      <c r="G304" s="79"/>
      <c r="H304" s="67"/>
    </row>
    <row r="305" spans="1:8" ht="15.6" customHeight="1" x14ac:dyDescent="0.2">
      <c r="A305" s="44" t="s">
        <v>18</v>
      </c>
      <c r="B305" s="15">
        <f t="shared" ref="B305:B310" si="23">SUM(D305:G305)</f>
        <v>1233</v>
      </c>
      <c r="C305" s="72">
        <f t="shared" ref="C305:C310" si="24">B305/$B$9*100</f>
        <v>1.6041528433706727</v>
      </c>
      <c r="D305" s="74">
        <v>183</v>
      </c>
      <c r="E305" s="74">
        <v>65</v>
      </c>
      <c r="F305" s="74">
        <v>979</v>
      </c>
      <c r="G305" s="75">
        <v>6</v>
      </c>
    </row>
    <row r="306" spans="1:8" ht="15.6" customHeight="1" x14ac:dyDescent="0.2">
      <c r="A306" s="44" t="s">
        <v>19</v>
      </c>
      <c r="B306" s="15">
        <f t="shared" si="23"/>
        <v>1076</v>
      </c>
      <c r="C306" s="72">
        <f t="shared" si="24"/>
        <v>1.3998933166803273</v>
      </c>
      <c r="D306" s="74">
        <v>88</v>
      </c>
      <c r="E306" s="74">
        <v>169</v>
      </c>
      <c r="F306" s="74">
        <v>816</v>
      </c>
      <c r="G306" s="75">
        <v>3</v>
      </c>
    </row>
    <row r="307" spans="1:8" ht="15.6" customHeight="1" x14ac:dyDescent="0.2">
      <c r="A307" s="44" t="s">
        <v>20</v>
      </c>
      <c r="B307" s="15">
        <f t="shared" si="23"/>
        <v>763</v>
      </c>
      <c r="C307" s="72">
        <f t="shared" si="24"/>
        <v>0.9926752793932061</v>
      </c>
      <c r="D307" s="74">
        <v>64</v>
      </c>
      <c r="E307" s="74">
        <v>157</v>
      </c>
      <c r="F307" s="74">
        <v>540</v>
      </c>
      <c r="G307" s="75">
        <v>2</v>
      </c>
    </row>
    <row r="308" spans="1:8" ht="15.6" customHeight="1" x14ac:dyDescent="0.2">
      <c r="A308" s="44" t="s">
        <v>21</v>
      </c>
      <c r="B308" s="15">
        <f t="shared" si="23"/>
        <v>399</v>
      </c>
      <c r="C308" s="72">
        <f t="shared" si="24"/>
        <v>0.5191054213340619</v>
      </c>
      <c r="D308" s="74">
        <v>31</v>
      </c>
      <c r="E308" s="74">
        <v>92</v>
      </c>
      <c r="F308" s="74">
        <v>275</v>
      </c>
      <c r="G308" s="75">
        <v>1</v>
      </c>
    </row>
    <row r="309" spans="1:8" ht="15.6" customHeight="1" x14ac:dyDescent="0.2">
      <c r="A309" s="44" t="s">
        <v>22</v>
      </c>
      <c r="B309" s="15">
        <f t="shared" si="23"/>
        <v>99</v>
      </c>
      <c r="C309" s="72">
        <f t="shared" si="24"/>
        <v>0.12880059326333865</v>
      </c>
      <c r="D309" s="74">
        <v>4</v>
      </c>
      <c r="E309" s="74">
        <v>18</v>
      </c>
      <c r="F309" s="74">
        <v>77</v>
      </c>
      <c r="G309" s="75">
        <v>0</v>
      </c>
    </row>
    <row r="310" spans="1:8" ht="15.6" customHeight="1" x14ac:dyDescent="0.2">
      <c r="A310" s="44" t="s">
        <v>23</v>
      </c>
      <c r="B310" s="15">
        <f t="shared" si="23"/>
        <v>9</v>
      </c>
      <c r="C310" s="72">
        <f t="shared" si="24"/>
        <v>1.1709144842121696E-2</v>
      </c>
      <c r="D310" s="74">
        <v>2</v>
      </c>
      <c r="E310" s="74">
        <v>2</v>
      </c>
      <c r="F310" s="74">
        <v>5</v>
      </c>
      <c r="G310" s="75">
        <v>0</v>
      </c>
    </row>
    <row r="311" spans="1:8" ht="15.6" customHeight="1" x14ac:dyDescent="0.2">
      <c r="A311" s="10"/>
      <c r="B311" s="52"/>
      <c r="C311" s="50"/>
      <c r="D311" s="52"/>
      <c r="E311" s="52"/>
      <c r="F311" s="52"/>
      <c r="G311" s="78"/>
    </row>
    <row r="312" spans="1:8" ht="15.6" customHeight="1" x14ac:dyDescent="0.2">
      <c r="A312" s="61" t="s">
        <v>36</v>
      </c>
      <c r="B312" s="15">
        <f>SUM(B314+B319+B327+B328+B329+B330+B331)</f>
        <v>759</v>
      </c>
      <c r="C312" s="50">
        <f>B312/$B$9*100</f>
        <v>0.98747121501892976</v>
      </c>
      <c r="D312" s="15">
        <f>SUM(D314+D319+D327+D328+D329+D330+D331)</f>
        <v>136</v>
      </c>
      <c r="E312" s="15">
        <f>SUM(E314+E319+E327+E328+E329+E330+E331)</f>
        <v>14</v>
      </c>
      <c r="F312" s="15">
        <f>SUM(F314+F319+F327+F328+F329+F330+F331)</f>
        <v>608</v>
      </c>
      <c r="G312" s="21">
        <f>SUM(G314+G319+G327+G328+G329+G330+G331)</f>
        <v>1</v>
      </c>
    </row>
    <row r="313" spans="1:8" ht="15.6" customHeight="1" x14ac:dyDescent="0.2">
      <c r="A313" s="62"/>
      <c r="B313" s="52"/>
      <c r="C313" s="50"/>
      <c r="D313" s="52"/>
      <c r="E313" s="52"/>
      <c r="F313" s="52"/>
      <c r="G313" s="78"/>
    </row>
    <row r="314" spans="1:8" ht="15.6" customHeight="1" x14ac:dyDescent="0.2">
      <c r="A314" s="44" t="s">
        <v>16</v>
      </c>
      <c r="B314" s="15">
        <f>SUM(D314:G314)</f>
        <v>16</v>
      </c>
      <c r="C314" s="50">
        <f>B314/$B$9*100</f>
        <v>2.081625749710524E-2</v>
      </c>
      <c r="D314" s="15">
        <f>SUM(D316:D317)</f>
        <v>6</v>
      </c>
      <c r="E314" s="93">
        <f>SUM(E316:E317)</f>
        <v>0</v>
      </c>
      <c r="F314" s="15">
        <f>SUM(F316:F317)</f>
        <v>10</v>
      </c>
      <c r="G314" s="21">
        <f>SUM(G316:G317)</f>
        <v>0</v>
      </c>
    </row>
    <row r="315" spans="1:8" ht="15.6" customHeight="1" x14ac:dyDescent="0.2">
      <c r="A315" s="10"/>
      <c r="B315" s="15"/>
      <c r="C315" s="50"/>
      <c r="D315" s="15"/>
      <c r="E315" s="15"/>
      <c r="F315" s="15"/>
      <c r="G315" s="21"/>
    </row>
    <row r="316" spans="1:8" s="9" customFormat="1" ht="15.6" customHeight="1" x14ac:dyDescent="0.2">
      <c r="A316" s="90">
        <v>13</v>
      </c>
      <c r="B316" s="15">
        <f>SUM(D316:G316)</f>
        <v>4</v>
      </c>
      <c r="C316" s="72">
        <f>B316/$B$9*100</f>
        <v>5.20406437427631E-3</v>
      </c>
      <c r="D316" s="69">
        <v>1</v>
      </c>
      <c r="E316" s="92">
        <v>0</v>
      </c>
      <c r="F316" s="69">
        <v>3</v>
      </c>
      <c r="G316" s="79">
        <v>0</v>
      </c>
      <c r="H316" s="67"/>
    </row>
    <row r="317" spans="1:8" s="9" customFormat="1" ht="15.6" customHeight="1" x14ac:dyDescent="0.2">
      <c r="A317" s="90">
        <v>14</v>
      </c>
      <c r="B317" s="15">
        <f>SUM(D317:G317)</f>
        <v>12</v>
      </c>
      <c r="C317" s="72">
        <f>B317/$B$9*100</f>
        <v>1.5612193122828927E-2</v>
      </c>
      <c r="D317" s="74">
        <v>5</v>
      </c>
      <c r="E317" s="92">
        <v>0</v>
      </c>
      <c r="F317" s="74">
        <v>7</v>
      </c>
      <c r="G317" s="75">
        <v>0</v>
      </c>
      <c r="H317" s="67"/>
    </row>
    <row r="318" spans="1:8" s="9" customFormat="1" ht="15.6" customHeight="1" x14ac:dyDescent="0.2">
      <c r="A318" s="14"/>
      <c r="B318" s="15"/>
      <c r="C318" s="50"/>
      <c r="D318" s="52"/>
      <c r="E318" s="52"/>
      <c r="F318" s="52"/>
      <c r="G318" s="78"/>
      <c r="H318" s="67"/>
    </row>
    <row r="319" spans="1:8" s="9" customFormat="1" ht="15.6" customHeight="1" x14ac:dyDescent="0.2">
      <c r="A319" s="44" t="s">
        <v>17</v>
      </c>
      <c r="B319" s="15">
        <f>SUM(D319:G319)</f>
        <v>150</v>
      </c>
      <c r="C319" s="50">
        <f>B319/$B$9*100</f>
        <v>0.19515241403536163</v>
      </c>
      <c r="D319" s="15">
        <f>SUM(D321:D325)</f>
        <v>46</v>
      </c>
      <c r="E319" s="15">
        <f>SUM(E321:E325)</f>
        <v>0</v>
      </c>
      <c r="F319" s="15">
        <f>SUM(F321:F325)</f>
        <v>104</v>
      </c>
      <c r="G319" s="21">
        <f>SUM(G321:G325)</f>
        <v>0</v>
      </c>
      <c r="H319" s="67"/>
    </row>
    <row r="320" spans="1:8" s="9" customFormat="1" ht="15.6" customHeight="1" x14ac:dyDescent="0.2">
      <c r="A320" s="10"/>
      <c r="B320" s="15"/>
      <c r="C320" s="50"/>
      <c r="D320" s="15"/>
      <c r="E320" s="15"/>
      <c r="F320" s="15"/>
      <c r="G320" s="21"/>
      <c r="H320" s="67"/>
    </row>
    <row r="321" spans="1:8" s="9" customFormat="1" ht="15.6" customHeight="1" x14ac:dyDescent="0.2">
      <c r="A321" s="90">
        <v>15</v>
      </c>
      <c r="B321" s="15">
        <f>SUM(D321:G321)</f>
        <v>14</v>
      </c>
      <c r="C321" s="72">
        <f>B321/$B$9*100</f>
        <v>1.8214225309967084E-2</v>
      </c>
      <c r="D321" s="80">
        <v>6</v>
      </c>
      <c r="E321" s="92">
        <v>0</v>
      </c>
      <c r="F321" s="80">
        <v>8</v>
      </c>
      <c r="G321" s="75">
        <v>0</v>
      </c>
      <c r="H321" s="67"/>
    </row>
    <row r="322" spans="1:8" s="9" customFormat="1" ht="15.6" customHeight="1" x14ac:dyDescent="0.2">
      <c r="A322" s="90">
        <v>16</v>
      </c>
      <c r="B322" s="15">
        <f>SUM(D322:G322)</f>
        <v>21</v>
      </c>
      <c r="C322" s="72">
        <f>B322/$B$9*100</f>
        <v>2.7321337964950624E-2</v>
      </c>
      <c r="D322" s="80">
        <v>6</v>
      </c>
      <c r="E322" s="92">
        <v>0</v>
      </c>
      <c r="F322" s="80">
        <v>15</v>
      </c>
      <c r="G322" s="75">
        <v>0</v>
      </c>
      <c r="H322" s="67"/>
    </row>
    <row r="323" spans="1:8" s="9" customFormat="1" ht="15.6" customHeight="1" x14ac:dyDescent="0.2">
      <c r="A323" s="90">
        <v>17</v>
      </c>
      <c r="B323" s="15">
        <f>SUM(D323:G323)</f>
        <v>31</v>
      </c>
      <c r="C323" s="72">
        <f>B323/$B$9*100</f>
        <v>4.0331498900641402E-2</v>
      </c>
      <c r="D323" s="80">
        <v>12</v>
      </c>
      <c r="E323" s="92">
        <v>0</v>
      </c>
      <c r="F323" s="80">
        <v>19</v>
      </c>
      <c r="G323" s="75">
        <v>0</v>
      </c>
      <c r="H323" s="67"/>
    </row>
    <row r="324" spans="1:8" s="9" customFormat="1" ht="15.6" customHeight="1" x14ac:dyDescent="0.2">
      <c r="A324" s="90">
        <v>18</v>
      </c>
      <c r="B324" s="15">
        <f>SUM(D324:G324)</f>
        <v>42</v>
      </c>
      <c r="C324" s="72">
        <f>B324/$B$9*100</f>
        <v>5.4642675929901248E-2</v>
      </c>
      <c r="D324" s="80">
        <v>13</v>
      </c>
      <c r="E324" s="74">
        <v>0</v>
      </c>
      <c r="F324" s="80">
        <v>29</v>
      </c>
      <c r="G324" s="75">
        <v>0</v>
      </c>
      <c r="H324" s="67"/>
    </row>
    <row r="325" spans="1:8" s="9" customFormat="1" ht="15.6" customHeight="1" x14ac:dyDescent="0.2">
      <c r="A325" s="90">
        <v>19</v>
      </c>
      <c r="B325" s="15">
        <f>SUM(D325:G325)</f>
        <v>42</v>
      </c>
      <c r="C325" s="72">
        <f>B325/$B$9*100</f>
        <v>5.4642675929901248E-2</v>
      </c>
      <c r="D325" s="80">
        <v>9</v>
      </c>
      <c r="E325" s="74">
        <v>0</v>
      </c>
      <c r="F325" s="80">
        <v>33</v>
      </c>
      <c r="G325" s="75">
        <v>0</v>
      </c>
      <c r="H325" s="67"/>
    </row>
    <row r="326" spans="1:8" s="9" customFormat="1" ht="15.6" customHeight="1" x14ac:dyDescent="0.2">
      <c r="A326" s="14"/>
      <c r="B326" s="69"/>
      <c r="C326" s="72"/>
      <c r="D326" s="69"/>
      <c r="E326" s="69"/>
      <c r="F326" s="69"/>
      <c r="G326" s="79"/>
      <c r="H326" s="67"/>
    </row>
    <row r="327" spans="1:8" s="9" customFormat="1" ht="15.6" customHeight="1" x14ac:dyDescent="0.2">
      <c r="A327" s="44" t="s">
        <v>18</v>
      </c>
      <c r="B327" s="15">
        <f>SUM(D327:G327)</f>
        <v>208</v>
      </c>
      <c r="C327" s="72">
        <f>B327/$B$9*100</f>
        <v>0.27061134746236809</v>
      </c>
      <c r="D327" s="74">
        <v>42</v>
      </c>
      <c r="E327" s="74">
        <v>4</v>
      </c>
      <c r="F327" s="74">
        <v>162</v>
      </c>
      <c r="G327" s="75">
        <v>0</v>
      </c>
      <c r="H327" s="67"/>
    </row>
    <row r="328" spans="1:8" s="9" customFormat="1" ht="15.6" customHeight="1" x14ac:dyDescent="0.2">
      <c r="A328" s="44" t="s">
        <v>19</v>
      </c>
      <c r="B328" s="15">
        <f>SUM(D328:G328)</f>
        <v>157</v>
      </c>
      <c r="C328" s="72">
        <f>B328/$B$9*100</f>
        <v>0.20425952669034514</v>
      </c>
      <c r="D328" s="74">
        <v>20</v>
      </c>
      <c r="E328" s="74">
        <v>4</v>
      </c>
      <c r="F328" s="74">
        <v>133</v>
      </c>
      <c r="G328" s="75">
        <v>0</v>
      </c>
      <c r="H328" s="67"/>
    </row>
    <row r="329" spans="1:8" ht="15.6" customHeight="1" x14ac:dyDescent="0.2">
      <c r="A329" s="44" t="s">
        <v>20</v>
      </c>
      <c r="B329" s="15">
        <f>SUM(D329:G329)</f>
        <v>128</v>
      </c>
      <c r="C329" s="72">
        <f>B329/$B$9*100</f>
        <v>0.16653005997684192</v>
      </c>
      <c r="D329" s="74">
        <v>16</v>
      </c>
      <c r="E329" s="74">
        <v>5</v>
      </c>
      <c r="F329" s="74">
        <v>106</v>
      </c>
      <c r="G329" s="75">
        <v>1</v>
      </c>
    </row>
    <row r="330" spans="1:8" ht="15.6" customHeight="1" x14ac:dyDescent="0.2">
      <c r="A330" s="44" t="s">
        <v>21</v>
      </c>
      <c r="B330" s="15">
        <f>SUM(D330:G330)</f>
        <v>82</v>
      </c>
      <c r="C330" s="72">
        <f>B330/$B$9*100</f>
        <v>0.10668331967266435</v>
      </c>
      <c r="D330" s="74">
        <v>6</v>
      </c>
      <c r="E330" s="74">
        <v>1</v>
      </c>
      <c r="F330" s="74">
        <v>75</v>
      </c>
      <c r="G330" s="75">
        <v>0</v>
      </c>
    </row>
    <row r="331" spans="1:8" ht="15.6" customHeight="1" x14ac:dyDescent="0.2">
      <c r="A331" s="44" t="s">
        <v>22</v>
      </c>
      <c r="B331" s="15">
        <f>SUM(D331:G331)</f>
        <v>18</v>
      </c>
      <c r="C331" s="72">
        <f>B331/$B$9*100</f>
        <v>2.3418289684243393E-2</v>
      </c>
      <c r="D331" s="74">
        <v>0</v>
      </c>
      <c r="E331" s="74">
        <v>0</v>
      </c>
      <c r="F331" s="74">
        <v>18</v>
      </c>
      <c r="G331" s="75">
        <v>0</v>
      </c>
    </row>
    <row r="332" spans="1:8" ht="15.6" customHeight="1" x14ac:dyDescent="0.2">
      <c r="A332" s="10"/>
      <c r="B332" s="52"/>
      <c r="C332" s="50"/>
      <c r="D332" s="52"/>
      <c r="E332" s="52"/>
      <c r="F332" s="52"/>
      <c r="G332" s="78"/>
    </row>
    <row r="333" spans="1:8" ht="15.6" customHeight="1" x14ac:dyDescent="0.2">
      <c r="A333" s="63" t="s">
        <v>37</v>
      </c>
      <c r="B333" s="15">
        <f>SUM(B335+B350+B358+B359+B360+B361+B362)</f>
        <v>268</v>
      </c>
      <c r="C333" s="50">
        <f>B333/$B$9*100</f>
        <v>0.34867231307651275</v>
      </c>
      <c r="D333" s="15">
        <f>SUM(D335+D350+D358+D359+D360+D361+D362)</f>
        <v>39</v>
      </c>
      <c r="E333" s="15">
        <f>SUM(E335+E350+E358+E359+E360+E361+E362)</f>
        <v>5</v>
      </c>
      <c r="F333" s="15">
        <f>SUM(F335+F350+F358+F359+F360+F361+F362)</f>
        <v>224</v>
      </c>
      <c r="G333" s="21">
        <f>SUM(G335+G350+G358+G359+G360+G361+G362)</f>
        <v>0</v>
      </c>
    </row>
    <row r="334" spans="1:8" ht="15.6" customHeight="1" x14ac:dyDescent="0.2">
      <c r="A334" s="18"/>
      <c r="B334" s="52"/>
      <c r="C334" s="50"/>
      <c r="D334" s="52"/>
      <c r="E334" s="52"/>
      <c r="F334" s="52"/>
      <c r="G334" s="78"/>
    </row>
    <row r="335" spans="1:8" ht="15.6" customHeight="1" x14ac:dyDescent="0.2">
      <c r="A335" s="44" t="s">
        <v>16</v>
      </c>
      <c r="B335" s="15">
        <f>SUM(D335:G335)</f>
        <v>7</v>
      </c>
      <c r="C335" s="50">
        <f>B335/$B$9*100</f>
        <v>9.1071126549835419E-3</v>
      </c>
      <c r="D335" s="53">
        <f>SUM(D337:D339)</f>
        <v>5</v>
      </c>
      <c r="E335" s="94">
        <f>SUM(E337:E339)</f>
        <v>0</v>
      </c>
      <c r="F335" s="53">
        <f>SUM(F337:F339)</f>
        <v>2</v>
      </c>
      <c r="G335" s="54">
        <f>SUM(G337:G339)</f>
        <v>0</v>
      </c>
    </row>
    <row r="336" spans="1:8" ht="15.6" customHeight="1" x14ac:dyDescent="0.2">
      <c r="A336" s="44"/>
      <c r="B336" s="15"/>
      <c r="C336" s="50"/>
      <c r="D336" s="53"/>
      <c r="E336" s="53"/>
      <c r="F336" s="53"/>
      <c r="G336" s="54"/>
    </row>
    <row r="337" spans="1:8" ht="15.6" customHeight="1" x14ac:dyDescent="0.2">
      <c r="A337" s="89">
        <v>12</v>
      </c>
      <c r="B337" s="15">
        <f>SUM(D337:G337)</f>
        <v>1</v>
      </c>
      <c r="C337" s="72">
        <f>B337/$B$9*100</f>
        <v>1.3010160935690775E-3</v>
      </c>
      <c r="D337" s="69">
        <v>1</v>
      </c>
      <c r="E337" s="92">
        <v>0</v>
      </c>
      <c r="F337" s="69">
        <v>0</v>
      </c>
      <c r="G337" s="79">
        <v>0</v>
      </c>
    </row>
    <row r="338" spans="1:8" ht="15.6" customHeight="1" x14ac:dyDescent="0.2">
      <c r="A338" s="90">
        <v>13</v>
      </c>
      <c r="B338" s="15">
        <f>SUM(D338:G338)</f>
        <v>4</v>
      </c>
      <c r="C338" s="72">
        <f>B338/$B$9*100</f>
        <v>5.20406437427631E-3</v>
      </c>
      <c r="D338" s="74">
        <v>4</v>
      </c>
      <c r="E338" s="92">
        <v>0</v>
      </c>
      <c r="F338" s="74">
        <v>0</v>
      </c>
      <c r="G338" s="75">
        <v>0</v>
      </c>
    </row>
    <row r="339" spans="1:8" ht="15.6" customHeight="1" x14ac:dyDescent="0.2">
      <c r="A339" s="90">
        <v>14</v>
      </c>
      <c r="B339" s="15">
        <f>SUM(D339:G339)</f>
        <v>2</v>
      </c>
      <c r="C339" s="72">
        <f>B339/$B$9*100</f>
        <v>2.602032187138155E-3</v>
      </c>
      <c r="D339" s="74">
        <v>0</v>
      </c>
      <c r="E339" s="92">
        <v>0</v>
      </c>
      <c r="F339" s="74">
        <v>2</v>
      </c>
      <c r="G339" s="75">
        <v>0</v>
      </c>
    </row>
    <row r="340" spans="1:8" ht="12.75" customHeight="1" x14ac:dyDescent="0.2">
      <c r="A340" s="106" t="s">
        <v>11</v>
      </c>
      <c r="B340" s="106"/>
      <c r="C340" s="106"/>
      <c r="D340" s="106"/>
      <c r="E340" s="106"/>
      <c r="F340" s="106"/>
      <c r="G340" s="106"/>
    </row>
    <row r="341" spans="1:8" ht="12.75" customHeight="1" x14ac:dyDescent="0.2">
      <c r="A341" s="106" t="s">
        <v>42</v>
      </c>
      <c r="B341" s="106"/>
      <c r="C341" s="106"/>
      <c r="D341" s="106"/>
      <c r="E341" s="106"/>
      <c r="F341" s="106"/>
      <c r="G341" s="106"/>
    </row>
    <row r="342" spans="1:8" ht="12.75" customHeight="1" x14ac:dyDescent="0.2">
      <c r="A342" s="106" t="s">
        <v>12</v>
      </c>
      <c r="B342" s="106"/>
      <c r="C342" s="106"/>
      <c r="D342" s="106"/>
      <c r="E342" s="106"/>
      <c r="F342" s="106"/>
      <c r="G342" s="106"/>
    </row>
    <row r="343" spans="1:8" ht="12.75" customHeight="1" x14ac:dyDescent="0.2">
      <c r="A343" s="1"/>
      <c r="B343" s="2"/>
      <c r="C343" s="34"/>
      <c r="D343" s="2"/>
      <c r="E343" s="2"/>
      <c r="F343" s="2"/>
      <c r="G343" s="2"/>
    </row>
    <row r="344" spans="1:8" ht="22.5" customHeight="1" x14ac:dyDescent="0.2">
      <c r="A344" s="107" t="s">
        <v>43</v>
      </c>
      <c r="B344" s="110" t="s">
        <v>0</v>
      </c>
      <c r="C344" s="111"/>
      <c r="D344" s="111"/>
      <c r="E344" s="111"/>
      <c r="F344" s="111"/>
      <c r="G344" s="111"/>
    </row>
    <row r="345" spans="1:8" ht="22.5" customHeight="1" x14ac:dyDescent="0.2">
      <c r="A345" s="108"/>
      <c r="B345" s="112" t="s">
        <v>1</v>
      </c>
      <c r="C345" s="114" t="s">
        <v>46</v>
      </c>
      <c r="D345" s="110" t="s">
        <v>8</v>
      </c>
      <c r="E345" s="111"/>
      <c r="F345" s="111"/>
      <c r="G345" s="111"/>
    </row>
    <row r="346" spans="1:8" ht="22.5" customHeight="1" x14ac:dyDescent="0.2">
      <c r="A346" s="109"/>
      <c r="B346" s="113"/>
      <c r="C346" s="115"/>
      <c r="D346" s="105" t="s">
        <v>2</v>
      </c>
      <c r="E346" s="105" t="s">
        <v>5</v>
      </c>
      <c r="F346" s="105" t="s">
        <v>6</v>
      </c>
      <c r="G346" s="48" t="s">
        <v>10</v>
      </c>
    </row>
    <row r="347" spans="1:8" s="9" customFormat="1" ht="14.25" customHeight="1" x14ac:dyDescent="0.2">
      <c r="A347" s="14"/>
      <c r="B347" s="24"/>
      <c r="C347" s="36"/>
      <c r="D347" s="28"/>
      <c r="E347" s="28"/>
      <c r="F347" s="28"/>
      <c r="G347" s="25"/>
      <c r="H347" s="67"/>
    </row>
    <row r="348" spans="1:8" s="9" customFormat="1" ht="14.45" customHeight="1" x14ac:dyDescent="0.2">
      <c r="A348" s="43" t="s">
        <v>15</v>
      </c>
      <c r="B348" s="11"/>
      <c r="C348" s="23"/>
      <c r="D348" s="29"/>
      <c r="E348" s="29"/>
      <c r="F348" s="29"/>
      <c r="G348" s="13"/>
      <c r="H348" s="67"/>
    </row>
    <row r="349" spans="1:8" s="9" customFormat="1" ht="14.45" customHeight="1" x14ac:dyDescent="0.2">
      <c r="A349" s="64"/>
      <c r="B349" s="11"/>
      <c r="C349" s="23"/>
      <c r="D349" s="29"/>
      <c r="E349" s="29"/>
      <c r="F349" s="29"/>
      <c r="G349" s="13"/>
      <c r="H349" s="67"/>
    </row>
    <row r="350" spans="1:8" s="9" customFormat="1" ht="14.45" customHeight="1" x14ac:dyDescent="0.2">
      <c r="A350" s="44" t="s">
        <v>17</v>
      </c>
      <c r="B350" s="15">
        <f>SUM(D350:G350)</f>
        <v>59</v>
      </c>
      <c r="C350" s="50">
        <f t="shared" ref="C350:C388" si="25">B350/$B$9*100</f>
        <v>7.6759949520575577E-2</v>
      </c>
      <c r="D350" s="15">
        <f>SUM(D352:D356)</f>
        <v>17</v>
      </c>
      <c r="E350" s="15">
        <f t="shared" ref="E350:G350" si="26">SUM(E352:E356)</f>
        <v>1</v>
      </c>
      <c r="F350" s="15">
        <f t="shared" si="26"/>
        <v>41</v>
      </c>
      <c r="G350" s="21">
        <f t="shared" si="26"/>
        <v>0</v>
      </c>
      <c r="H350" s="67"/>
    </row>
    <row r="351" spans="1:8" s="9" customFormat="1" ht="14.45" customHeight="1" x14ac:dyDescent="0.2">
      <c r="A351" s="10"/>
      <c r="B351" s="15"/>
      <c r="C351" s="50"/>
      <c r="D351" s="15"/>
      <c r="E351" s="15"/>
      <c r="F351" s="15"/>
      <c r="G351" s="21"/>
      <c r="H351" s="67"/>
    </row>
    <row r="352" spans="1:8" s="9" customFormat="1" ht="14.45" customHeight="1" x14ac:dyDescent="0.2">
      <c r="A352" s="90">
        <v>15</v>
      </c>
      <c r="B352" s="15">
        <f t="shared" ref="B352:B362" si="27">SUM(D352:G352)</f>
        <v>4</v>
      </c>
      <c r="C352" s="72">
        <f t="shared" si="25"/>
        <v>5.20406437427631E-3</v>
      </c>
      <c r="D352" s="74">
        <v>2</v>
      </c>
      <c r="E352" s="92">
        <v>0</v>
      </c>
      <c r="F352" s="80">
        <v>2</v>
      </c>
      <c r="G352" s="75">
        <v>0</v>
      </c>
      <c r="H352" s="67"/>
    </row>
    <row r="353" spans="1:8" s="9" customFormat="1" ht="14.45" customHeight="1" x14ac:dyDescent="0.2">
      <c r="A353" s="90">
        <v>16</v>
      </c>
      <c r="B353" s="15">
        <f t="shared" si="27"/>
        <v>12</v>
      </c>
      <c r="C353" s="72">
        <f t="shared" si="25"/>
        <v>1.5612193122828927E-2</v>
      </c>
      <c r="D353" s="74">
        <v>2</v>
      </c>
      <c r="E353" s="92">
        <v>0</v>
      </c>
      <c r="F353" s="80">
        <v>10</v>
      </c>
      <c r="G353" s="75">
        <v>0</v>
      </c>
      <c r="H353" s="67"/>
    </row>
    <row r="354" spans="1:8" s="9" customFormat="1" ht="14.45" customHeight="1" x14ac:dyDescent="0.2">
      <c r="A354" s="90">
        <v>17</v>
      </c>
      <c r="B354" s="15">
        <f t="shared" si="27"/>
        <v>13</v>
      </c>
      <c r="C354" s="72">
        <f t="shared" si="25"/>
        <v>1.6913209216398006E-2</v>
      </c>
      <c r="D354" s="74">
        <v>5</v>
      </c>
      <c r="E354" s="92">
        <v>0</v>
      </c>
      <c r="F354" s="80">
        <v>8</v>
      </c>
      <c r="G354" s="75">
        <v>0</v>
      </c>
      <c r="H354" s="67"/>
    </row>
    <row r="355" spans="1:8" s="9" customFormat="1" ht="14.45" customHeight="1" x14ac:dyDescent="0.2">
      <c r="A355" s="90">
        <v>18</v>
      </c>
      <c r="B355" s="15">
        <f t="shared" si="27"/>
        <v>12</v>
      </c>
      <c r="C355" s="72">
        <f t="shared" si="25"/>
        <v>1.5612193122828927E-2</v>
      </c>
      <c r="D355" s="74">
        <v>3</v>
      </c>
      <c r="E355" s="74">
        <v>0</v>
      </c>
      <c r="F355" s="80">
        <v>9</v>
      </c>
      <c r="G355" s="75">
        <v>0</v>
      </c>
      <c r="H355" s="67"/>
    </row>
    <row r="356" spans="1:8" s="9" customFormat="1" ht="14.45" customHeight="1" x14ac:dyDescent="0.2">
      <c r="A356" s="90">
        <v>19</v>
      </c>
      <c r="B356" s="15">
        <f t="shared" si="27"/>
        <v>18</v>
      </c>
      <c r="C356" s="72">
        <f t="shared" si="25"/>
        <v>2.3418289684243393E-2</v>
      </c>
      <c r="D356" s="74">
        <v>5</v>
      </c>
      <c r="E356" s="74">
        <v>1</v>
      </c>
      <c r="F356" s="80">
        <v>12</v>
      </c>
      <c r="G356" s="75">
        <v>0</v>
      </c>
      <c r="H356" s="67"/>
    </row>
    <row r="357" spans="1:8" s="9" customFormat="1" ht="14.45" customHeight="1" x14ac:dyDescent="0.2">
      <c r="A357" s="12"/>
      <c r="B357" s="15"/>
      <c r="C357" s="72"/>
      <c r="D357" s="81"/>
      <c r="E357" s="81"/>
      <c r="F357" s="81"/>
      <c r="G357" s="79"/>
      <c r="H357" s="67"/>
    </row>
    <row r="358" spans="1:8" ht="14.45" customHeight="1" x14ac:dyDescent="0.2">
      <c r="A358" s="44" t="s">
        <v>18</v>
      </c>
      <c r="B358" s="15">
        <f t="shared" si="27"/>
        <v>62</v>
      </c>
      <c r="C358" s="72">
        <f t="shared" si="25"/>
        <v>8.0662997801282804E-2</v>
      </c>
      <c r="D358" s="74">
        <v>8</v>
      </c>
      <c r="E358" s="74">
        <v>1</v>
      </c>
      <c r="F358" s="74">
        <v>53</v>
      </c>
      <c r="G358" s="75">
        <v>0</v>
      </c>
    </row>
    <row r="359" spans="1:8" ht="14.45" customHeight="1" x14ac:dyDescent="0.2">
      <c r="A359" s="44" t="s">
        <v>19</v>
      </c>
      <c r="B359" s="15">
        <f t="shared" si="27"/>
        <v>52</v>
      </c>
      <c r="C359" s="72">
        <f t="shared" si="25"/>
        <v>6.7652836865592023E-2</v>
      </c>
      <c r="D359" s="74">
        <v>2</v>
      </c>
      <c r="E359" s="74">
        <v>2</v>
      </c>
      <c r="F359" s="74">
        <v>48</v>
      </c>
      <c r="G359" s="75">
        <v>0</v>
      </c>
    </row>
    <row r="360" spans="1:8" ht="14.45" customHeight="1" x14ac:dyDescent="0.2">
      <c r="A360" s="44" t="s">
        <v>20</v>
      </c>
      <c r="B360" s="15">
        <f t="shared" si="27"/>
        <v>52</v>
      </c>
      <c r="C360" s="72">
        <f t="shared" si="25"/>
        <v>6.7652836865592023E-2</v>
      </c>
      <c r="D360" s="74">
        <v>5</v>
      </c>
      <c r="E360" s="74">
        <v>1</v>
      </c>
      <c r="F360" s="74">
        <v>46</v>
      </c>
      <c r="G360" s="75">
        <v>0</v>
      </c>
    </row>
    <row r="361" spans="1:8" ht="14.45" customHeight="1" x14ac:dyDescent="0.2">
      <c r="A361" s="44" t="s">
        <v>21</v>
      </c>
      <c r="B361" s="15">
        <f t="shared" si="27"/>
        <v>27</v>
      </c>
      <c r="C361" s="72">
        <f t="shared" si="25"/>
        <v>3.5127434526365089E-2</v>
      </c>
      <c r="D361" s="74">
        <v>1</v>
      </c>
      <c r="E361" s="74">
        <v>0</v>
      </c>
      <c r="F361" s="74">
        <v>26</v>
      </c>
      <c r="G361" s="75">
        <v>0</v>
      </c>
    </row>
    <row r="362" spans="1:8" ht="14.45" customHeight="1" x14ac:dyDescent="0.2">
      <c r="A362" s="44" t="s">
        <v>22</v>
      </c>
      <c r="B362" s="15">
        <f t="shared" si="27"/>
        <v>9</v>
      </c>
      <c r="C362" s="72">
        <f t="shared" si="25"/>
        <v>1.1709144842121696E-2</v>
      </c>
      <c r="D362" s="74">
        <v>1</v>
      </c>
      <c r="E362" s="74">
        <v>0</v>
      </c>
      <c r="F362" s="74">
        <v>8</v>
      </c>
      <c r="G362" s="75">
        <v>0</v>
      </c>
    </row>
    <row r="363" spans="1:8" ht="14.45" customHeight="1" x14ac:dyDescent="0.2">
      <c r="A363" s="10"/>
      <c r="B363" s="52"/>
      <c r="C363" s="50"/>
      <c r="D363" s="52"/>
      <c r="E363" s="52"/>
      <c r="F363" s="52"/>
      <c r="G363" s="78"/>
    </row>
    <row r="364" spans="1:8" ht="14.45" customHeight="1" x14ac:dyDescent="0.2">
      <c r="A364" s="63" t="s">
        <v>38</v>
      </c>
      <c r="B364" s="15">
        <f>SUM(B366+B373+B381+B382+B383+B384+B385+B386+B387+B388)</f>
        <v>7946</v>
      </c>
      <c r="C364" s="50">
        <f t="shared" si="25"/>
        <v>10.33787387949989</v>
      </c>
      <c r="D364" s="15">
        <f t="shared" ref="D364:G364" si="28">SUM(D366+D373+D381+D382+D383+D384+D385+D386+D387+D388)</f>
        <v>742</v>
      </c>
      <c r="E364" s="15">
        <f t="shared" si="28"/>
        <v>203</v>
      </c>
      <c r="F364" s="15">
        <f t="shared" si="28"/>
        <v>6956</v>
      </c>
      <c r="G364" s="21">
        <f t="shared" si="28"/>
        <v>45</v>
      </c>
    </row>
    <row r="365" spans="1:8" ht="14.45" customHeight="1" x14ac:dyDescent="0.2">
      <c r="A365" s="65"/>
      <c r="B365" s="52"/>
      <c r="C365" s="50"/>
      <c r="D365" s="52"/>
      <c r="E365" s="52"/>
      <c r="F365" s="52"/>
      <c r="G365" s="78"/>
    </row>
    <row r="366" spans="1:8" s="9" customFormat="1" ht="14.45" customHeight="1" x14ac:dyDescent="0.2">
      <c r="A366" s="44" t="s">
        <v>16</v>
      </c>
      <c r="B366" s="15">
        <f>SUM(D366:G366)</f>
        <v>141</v>
      </c>
      <c r="C366" s="50">
        <f t="shared" si="25"/>
        <v>0.18344326919323992</v>
      </c>
      <c r="D366" s="15">
        <f>SUM(D368:D371)</f>
        <v>60</v>
      </c>
      <c r="E366" s="93">
        <f t="shared" ref="E366:G366" si="29">SUM(E368:E371)</f>
        <v>0</v>
      </c>
      <c r="F366" s="15">
        <f t="shared" si="29"/>
        <v>80</v>
      </c>
      <c r="G366" s="21">
        <f t="shared" si="29"/>
        <v>1</v>
      </c>
      <c r="H366" s="67"/>
    </row>
    <row r="367" spans="1:8" s="9" customFormat="1" ht="14.45" customHeight="1" x14ac:dyDescent="0.2">
      <c r="A367" s="10"/>
      <c r="B367" s="15"/>
      <c r="C367" s="50"/>
      <c r="D367" s="15"/>
      <c r="E367" s="15"/>
      <c r="F367" s="15"/>
      <c r="G367" s="21"/>
      <c r="H367" s="67"/>
    </row>
    <row r="368" spans="1:8" s="9" customFormat="1" ht="14.45" customHeight="1" x14ac:dyDescent="0.2">
      <c r="A368" s="90">
        <v>11</v>
      </c>
      <c r="B368" s="15">
        <f t="shared" ref="B368:B388" si="30">SUM(D368:G368)</f>
        <v>1</v>
      </c>
      <c r="C368" s="72">
        <f t="shared" si="25"/>
        <v>1.3010160935690775E-3</v>
      </c>
      <c r="D368" s="69">
        <v>1</v>
      </c>
      <c r="E368" s="92">
        <v>0</v>
      </c>
      <c r="F368" s="69">
        <v>0</v>
      </c>
      <c r="G368" s="85">
        <v>0</v>
      </c>
      <c r="H368" s="67"/>
    </row>
    <row r="369" spans="1:14" s="9" customFormat="1" ht="14.45" customHeight="1" x14ac:dyDescent="0.2">
      <c r="A369" s="90">
        <v>12</v>
      </c>
      <c r="B369" s="15">
        <f t="shared" si="30"/>
        <v>6</v>
      </c>
      <c r="C369" s="72">
        <f t="shared" si="25"/>
        <v>7.8060965614144637E-3</v>
      </c>
      <c r="D369" s="74">
        <v>2</v>
      </c>
      <c r="E369" s="92">
        <v>0</v>
      </c>
      <c r="F369" s="74">
        <v>3</v>
      </c>
      <c r="G369" s="75">
        <v>1</v>
      </c>
      <c r="H369" s="67"/>
    </row>
    <row r="370" spans="1:14" s="9" customFormat="1" ht="14.45" customHeight="1" x14ac:dyDescent="0.2">
      <c r="A370" s="90">
        <v>13</v>
      </c>
      <c r="B370" s="15">
        <f t="shared" si="30"/>
        <v>31</v>
      </c>
      <c r="C370" s="72">
        <f t="shared" si="25"/>
        <v>4.0331498900641402E-2</v>
      </c>
      <c r="D370" s="74">
        <v>17</v>
      </c>
      <c r="E370" s="92">
        <v>0</v>
      </c>
      <c r="F370" s="74">
        <v>14</v>
      </c>
      <c r="G370" s="75">
        <v>0</v>
      </c>
      <c r="H370" s="67"/>
    </row>
    <row r="371" spans="1:14" s="9" customFormat="1" ht="14.45" customHeight="1" x14ac:dyDescent="0.2">
      <c r="A371" s="90">
        <v>14</v>
      </c>
      <c r="B371" s="15">
        <f t="shared" si="30"/>
        <v>103</v>
      </c>
      <c r="C371" s="72">
        <f t="shared" si="25"/>
        <v>0.13400465763761499</v>
      </c>
      <c r="D371" s="74">
        <v>40</v>
      </c>
      <c r="E371" s="92">
        <v>0</v>
      </c>
      <c r="F371" s="74">
        <v>63</v>
      </c>
      <c r="G371" s="75">
        <v>0</v>
      </c>
      <c r="H371" s="67"/>
    </row>
    <row r="372" spans="1:14" s="9" customFormat="1" ht="14.45" customHeight="1" x14ac:dyDescent="0.2">
      <c r="A372" s="14"/>
      <c r="B372" s="69"/>
      <c r="C372" s="72"/>
      <c r="D372" s="69"/>
      <c r="E372" s="69"/>
      <c r="F372" s="69"/>
      <c r="G372" s="79"/>
      <c r="H372" s="67"/>
    </row>
    <row r="373" spans="1:14" s="9" customFormat="1" ht="14.45" customHeight="1" x14ac:dyDescent="0.2">
      <c r="A373" s="44" t="s">
        <v>17</v>
      </c>
      <c r="B373" s="15">
        <f t="shared" si="30"/>
        <v>2105</v>
      </c>
      <c r="C373" s="50">
        <f t="shared" si="25"/>
        <v>2.738638876962908</v>
      </c>
      <c r="D373" s="15">
        <f>SUM(D375:D379)</f>
        <v>294</v>
      </c>
      <c r="E373" s="15">
        <f t="shared" ref="E373:G373" si="31">SUM(E375:E379)</f>
        <v>16</v>
      </c>
      <c r="F373" s="15">
        <f t="shared" si="31"/>
        <v>1783</v>
      </c>
      <c r="G373" s="21">
        <f t="shared" si="31"/>
        <v>12</v>
      </c>
      <c r="H373" s="67"/>
    </row>
    <row r="374" spans="1:14" s="9" customFormat="1" ht="14.45" customHeight="1" x14ac:dyDescent="0.2">
      <c r="A374" s="10"/>
      <c r="B374" s="69"/>
      <c r="C374" s="50"/>
      <c r="D374" s="15"/>
      <c r="E374" s="15"/>
      <c r="F374" s="15"/>
      <c r="G374" s="21"/>
      <c r="H374" s="67"/>
    </row>
    <row r="375" spans="1:14" s="9" customFormat="1" ht="14.45" customHeight="1" x14ac:dyDescent="0.2">
      <c r="A375" s="90">
        <v>15</v>
      </c>
      <c r="B375" s="15">
        <f t="shared" si="30"/>
        <v>225</v>
      </c>
      <c r="C375" s="72">
        <f t="shared" si="25"/>
        <v>0.29272862105304243</v>
      </c>
      <c r="D375" s="80">
        <v>51</v>
      </c>
      <c r="E375" s="92">
        <v>0</v>
      </c>
      <c r="F375" s="80">
        <v>174</v>
      </c>
      <c r="G375" s="75">
        <v>0</v>
      </c>
      <c r="H375" s="67"/>
    </row>
    <row r="376" spans="1:14" s="9" customFormat="1" ht="14.45" customHeight="1" x14ac:dyDescent="0.2">
      <c r="A376" s="90">
        <v>16</v>
      </c>
      <c r="B376" s="15">
        <f t="shared" si="30"/>
        <v>357</v>
      </c>
      <c r="C376" s="72">
        <f t="shared" si="25"/>
        <v>0.46446274540416066</v>
      </c>
      <c r="D376" s="80">
        <v>61</v>
      </c>
      <c r="E376" s="92">
        <v>0</v>
      </c>
      <c r="F376" s="80">
        <v>293</v>
      </c>
      <c r="G376" s="75">
        <v>3</v>
      </c>
      <c r="H376" s="67"/>
    </row>
    <row r="377" spans="1:14" s="9" customFormat="1" ht="14.45" customHeight="1" x14ac:dyDescent="0.2">
      <c r="A377" s="90">
        <v>17</v>
      </c>
      <c r="B377" s="15">
        <f t="shared" si="30"/>
        <v>397</v>
      </c>
      <c r="C377" s="72">
        <f t="shared" si="25"/>
        <v>0.51650338914692373</v>
      </c>
      <c r="D377" s="80">
        <v>59</v>
      </c>
      <c r="E377" s="92">
        <v>0</v>
      </c>
      <c r="F377" s="80">
        <v>336</v>
      </c>
      <c r="G377" s="75">
        <v>2</v>
      </c>
      <c r="H377" s="67"/>
    </row>
    <row r="378" spans="1:14" s="9" customFormat="1" ht="14.45" customHeight="1" x14ac:dyDescent="0.2">
      <c r="A378" s="90">
        <v>18</v>
      </c>
      <c r="B378" s="15">
        <f t="shared" si="30"/>
        <v>588</v>
      </c>
      <c r="C378" s="72">
        <f t="shared" si="25"/>
        <v>0.76499746301861749</v>
      </c>
      <c r="D378" s="80">
        <v>62</v>
      </c>
      <c r="E378" s="74">
        <v>8</v>
      </c>
      <c r="F378" s="80">
        <v>513</v>
      </c>
      <c r="G378" s="75">
        <v>5</v>
      </c>
      <c r="H378" s="67"/>
    </row>
    <row r="379" spans="1:14" s="9" customFormat="1" ht="14.45" customHeight="1" x14ac:dyDescent="0.2">
      <c r="A379" s="90">
        <v>19</v>
      </c>
      <c r="B379" s="15">
        <f t="shared" si="30"/>
        <v>538</v>
      </c>
      <c r="C379" s="72">
        <f t="shared" si="25"/>
        <v>0.69994665834016367</v>
      </c>
      <c r="D379" s="80">
        <v>61</v>
      </c>
      <c r="E379" s="74">
        <v>8</v>
      </c>
      <c r="F379" s="80">
        <v>467</v>
      </c>
      <c r="G379" s="75">
        <v>2</v>
      </c>
      <c r="H379" s="67"/>
    </row>
    <row r="380" spans="1:14" s="9" customFormat="1" ht="14.45" customHeight="1" x14ac:dyDescent="0.2">
      <c r="A380" s="14"/>
      <c r="B380" s="69"/>
      <c r="C380" s="72"/>
      <c r="D380" s="69"/>
      <c r="E380" s="69"/>
      <c r="F380" s="69"/>
      <c r="G380" s="79"/>
      <c r="H380" s="67"/>
    </row>
    <row r="381" spans="1:14" s="16" customFormat="1" ht="14.45" customHeight="1" x14ac:dyDescent="0.2">
      <c r="A381" s="44" t="s">
        <v>18</v>
      </c>
      <c r="B381" s="15">
        <f t="shared" si="30"/>
        <v>2153</v>
      </c>
      <c r="C381" s="72">
        <f t="shared" si="25"/>
        <v>2.8010876494542236</v>
      </c>
      <c r="D381" s="74">
        <v>175</v>
      </c>
      <c r="E381" s="74">
        <v>44</v>
      </c>
      <c r="F381" s="74">
        <v>1920</v>
      </c>
      <c r="G381" s="75">
        <v>14</v>
      </c>
      <c r="I381" s="3"/>
      <c r="J381" s="3"/>
      <c r="K381" s="3"/>
      <c r="L381" s="3"/>
      <c r="M381" s="3"/>
      <c r="N381" s="3"/>
    </row>
    <row r="382" spans="1:14" s="16" customFormat="1" ht="14.45" customHeight="1" x14ac:dyDescent="0.2">
      <c r="A382" s="44" t="s">
        <v>19</v>
      </c>
      <c r="B382" s="15">
        <f t="shared" si="30"/>
        <v>1512</v>
      </c>
      <c r="C382" s="72">
        <f t="shared" si="25"/>
        <v>1.9671363334764449</v>
      </c>
      <c r="D382" s="74">
        <v>101</v>
      </c>
      <c r="E382" s="74">
        <v>52</v>
      </c>
      <c r="F382" s="74">
        <v>1351</v>
      </c>
      <c r="G382" s="75">
        <v>8</v>
      </c>
      <c r="I382" s="3"/>
      <c r="J382" s="3"/>
      <c r="K382" s="3"/>
      <c r="L382" s="3"/>
      <c r="M382" s="3"/>
      <c r="N382" s="3"/>
    </row>
    <row r="383" spans="1:14" s="16" customFormat="1" ht="14.45" customHeight="1" x14ac:dyDescent="0.2">
      <c r="A383" s="44" t="s">
        <v>20</v>
      </c>
      <c r="B383" s="15">
        <f t="shared" si="30"/>
        <v>1028</v>
      </c>
      <c r="C383" s="72">
        <f t="shared" si="25"/>
        <v>1.3374445441890117</v>
      </c>
      <c r="D383" s="74">
        <v>60</v>
      </c>
      <c r="E383" s="74">
        <v>46</v>
      </c>
      <c r="F383" s="74">
        <v>917</v>
      </c>
      <c r="G383" s="75">
        <v>5</v>
      </c>
      <c r="I383" s="3"/>
      <c r="J383" s="3"/>
      <c r="K383" s="3"/>
      <c r="L383" s="3"/>
      <c r="M383" s="3"/>
      <c r="N383" s="3"/>
    </row>
    <row r="384" spans="1:14" s="16" customFormat="1" ht="14.45" customHeight="1" x14ac:dyDescent="0.2">
      <c r="A384" s="44" t="s">
        <v>21</v>
      </c>
      <c r="B384" s="15">
        <f t="shared" si="30"/>
        <v>734</v>
      </c>
      <c r="C384" s="72">
        <f t="shared" si="25"/>
        <v>0.9549458126797028</v>
      </c>
      <c r="D384" s="74">
        <v>32</v>
      </c>
      <c r="E384" s="74">
        <v>31</v>
      </c>
      <c r="F384" s="74">
        <v>667</v>
      </c>
      <c r="G384" s="75">
        <v>4</v>
      </c>
      <c r="I384" s="3"/>
      <c r="J384" s="3"/>
      <c r="K384" s="3"/>
      <c r="L384" s="3"/>
      <c r="M384" s="3"/>
      <c r="N384" s="3"/>
    </row>
    <row r="385" spans="1:14" s="16" customFormat="1" ht="14.45" customHeight="1" x14ac:dyDescent="0.2">
      <c r="A385" s="44" t="s">
        <v>22</v>
      </c>
      <c r="B385" s="15">
        <f t="shared" si="30"/>
        <v>243</v>
      </c>
      <c r="C385" s="72">
        <f t="shared" si="25"/>
        <v>0.31614691073728579</v>
      </c>
      <c r="D385" s="74">
        <v>18</v>
      </c>
      <c r="E385" s="74">
        <v>13</v>
      </c>
      <c r="F385" s="74">
        <v>211</v>
      </c>
      <c r="G385" s="75">
        <v>1</v>
      </c>
      <c r="I385" s="3"/>
      <c r="J385" s="3"/>
      <c r="K385" s="3"/>
      <c r="L385" s="3"/>
      <c r="M385" s="3"/>
      <c r="N385" s="3"/>
    </row>
    <row r="386" spans="1:14" s="16" customFormat="1" ht="14.45" customHeight="1" x14ac:dyDescent="0.2">
      <c r="A386" s="44" t="s">
        <v>23</v>
      </c>
      <c r="B386" s="15">
        <f t="shared" si="30"/>
        <v>22</v>
      </c>
      <c r="C386" s="72">
        <f t="shared" si="25"/>
        <v>2.8622354058519706E-2</v>
      </c>
      <c r="D386" s="74">
        <v>1</v>
      </c>
      <c r="E386" s="74">
        <v>1</v>
      </c>
      <c r="F386" s="74">
        <v>20</v>
      </c>
      <c r="G386" s="75">
        <v>0</v>
      </c>
      <c r="I386" s="3"/>
      <c r="J386" s="3"/>
      <c r="K386" s="3"/>
      <c r="L386" s="3"/>
      <c r="M386" s="3"/>
      <c r="N386" s="3"/>
    </row>
    <row r="387" spans="1:14" s="16" customFormat="1" ht="14.45" customHeight="1" x14ac:dyDescent="0.2">
      <c r="A387" s="44" t="s">
        <v>39</v>
      </c>
      <c r="B387" s="15">
        <f t="shared" si="30"/>
        <v>3</v>
      </c>
      <c r="C387" s="72">
        <f t="shared" si="25"/>
        <v>3.9030482807072319E-3</v>
      </c>
      <c r="D387" s="74">
        <v>1</v>
      </c>
      <c r="E387" s="74">
        <v>0</v>
      </c>
      <c r="F387" s="74">
        <v>2</v>
      </c>
      <c r="G387" s="75">
        <v>0</v>
      </c>
      <c r="I387" s="3"/>
      <c r="J387" s="3"/>
      <c r="K387" s="3"/>
      <c r="L387" s="3"/>
      <c r="M387" s="3"/>
      <c r="N387" s="3"/>
    </row>
    <row r="388" spans="1:14" s="16" customFormat="1" ht="14.45" customHeight="1" x14ac:dyDescent="0.2">
      <c r="A388" s="44" t="s">
        <v>25</v>
      </c>
      <c r="B388" s="15">
        <f t="shared" si="30"/>
        <v>5</v>
      </c>
      <c r="C388" s="72">
        <f t="shared" si="25"/>
        <v>6.5050804678453873E-3</v>
      </c>
      <c r="D388" s="74">
        <v>0</v>
      </c>
      <c r="E388" s="74">
        <v>0</v>
      </c>
      <c r="F388" s="74">
        <v>5</v>
      </c>
      <c r="G388" s="75">
        <v>0</v>
      </c>
      <c r="I388" s="3"/>
      <c r="J388" s="3"/>
      <c r="K388" s="3"/>
      <c r="L388" s="3"/>
      <c r="M388" s="3"/>
      <c r="N388" s="3"/>
    </row>
    <row r="389" spans="1:14" s="16" customFormat="1" ht="14.45" customHeight="1" x14ac:dyDescent="0.2">
      <c r="A389" s="19"/>
      <c r="B389" s="20"/>
      <c r="C389" s="37"/>
      <c r="D389" s="86"/>
      <c r="E389" s="86"/>
      <c r="F389" s="86"/>
      <c r="G389" s="87"/>
      <c r="I389" s="3"/>
      <c r="J389" s="3"/>
      <c r="K389" s="3"/>
      <c r="L389" s="3"/>
      <c r="M389" s="3"/>
      <c r="N389" s="3"/>
    </row>
    <row r="390" spans="1:14" s="16" customFormat="1" ht="12" customHeight="1" x14ac:dyDescent="0.2">
      <c r="B390" s="16" t="s">
        <v>3</v>
      </c>
      <c r="C390" s="38"/>
      <c r="I390" s="3"/>
      <c r="J390" s="3"/>
      <c r="K390" s="3"/>
      <c r="L390" s="3"/>
      <c r="M390" s="3"/>
      <c r="N390" s="3"/>
    </row>
    <row r="391" spans="1:14" s="16" customFormat="1" ht="12" customHeight="1" x14ac:dyDescent="0.2">
      <c r="A391" s="3" t="s">
        <v>4</v>
      </c>
      <c r="C391" s="38"/>
      <c r="I391" s="3"/>
      <c r="J391" s="3"/>
      <c r="K391" s="3"/>
      <c r="L391" s="3"/>
      <c r="M391" s="3"/>
      <c r="N391" s="3"/>
    </row>
    <row r="392" spans="1:14" s="16" customFormat="1" ht="12" customHeight="1" x14ac:dyDescent="0.2">
      <c r="A392" s="41" t="s">
        <v>47</v>
      </c>
      <c r="B392" s="3"/>
      <c r="C392" s="39"/>
      <c r="D392" s="3"/>
      <c r="E392" s="3"/>
      <c r="F392" s="3"/>
      <c r="G392" s="3"/>
      <c r="I392" s="3"/>
      <c r="J392" s="3"/>
      <c r="K392" s="3"/>
      <c r="L392" s="3"/>
      <c r="M392" s="3"/>
      <c r="N392" s="3"/>
    </row>
    <row r="393" spans="1:14" s="16" customFormat="1" ht="12" customHeight="1" x14ac:dyDescent="0.2">
      <c r="A393" s="41" t="s">
        <v>40</v>
      </c>
      <c r="B393" s="3"/>
      <c r="C393" s="39"/>
      <c r="D393" s="3"/>
      <c r="E393" s="3"/>
      <c r="F393" s="3"/>
      <c r="G393" s="3"/>
      <c r="I393" s="3"/>
      <c r="J393" s="3"/>
      <c r="K393" s="3"/>
      <c r="L393" s="3"/>
      <c r="M393" s="3"/>
      <c r="N393" s="3"/>
    </row>
    <row r="394" spans="1:14" s="16" customFormat="1" ht="12" customHeight="1" x14ac:dyDescent="0.2">
      <c r="A394" s="40" t="s">
        <v>7</v>
      </c>
      <c r="C394" s="38"/>
      <c r="I394" s="3"/>
      <c r="J394" s="3"/>
      <c r="K394" s="3"/>
      <c r="L394" s="3"/>
      <c r="M394" s="3"/>
      <c r="N394" s="3"/>
    </row>
    <row r="395" spans="1:14" s="16" customFormat="1" ht="12" customHeight="1" x14ac:dyDescent="0.2">
      <c r="A395" s="42" t="s">
        <v>9</v>
      </c>
      <c r="C395" s="38"/>
      <c r="I395" s="3"/>
      <c r="J395" s="3"/>
      <c r="K395" s="3"/>
      <c r="L395" s="3"/>
      <c r="M395" s="3"/>
      <c r="N395" s="3"/>
    </row>
    <row r="396" spans="1:14" s="16" customFormat="1" ht="12" customHeight="1" x14ac:dyDescent="0.2">
      <c r="A396" s="96" t="s">
        <v>44</v>
      </c>
      <c r="C396" s="38"/>
      <c r="I396" s="3"/>
      <c r="J396" s="3"/>
      <c r="K396" s="3"/>
      <c r="L396" s="3"/>
      <c r="M396" s="3"/>
      <c r="N396" s="3"/>
    </row>
    <row r="397" spans="1:14" s="16" customFormat="1" ht="12" customHeight="1" x14ac:dyDescent="0.2">
      <c r="A397" s="97" t="s">
        <v>45</v>
      </c>
      <c r="C397" s="38"/>
      <c r="I397" s="3"/>
      <c r="J397" s="3"/>
      <c r="K397" s="3"/>
      <c r="L397" s="3"/>
      <c r="M397" s="3"/>
      <c r="N397" s="3"/>
    </row>
    <row r="398" spans="1:14" s="16" customFormat="1" ht="12" customHeight="1" x14ac:dyDescent="0.2">
      <c r="B398" s="55"/>
      <c r="C398" s="38"/>
      <c r="I398" s="3"/>
      <c r="J398" s="3"/>
      <c r="K398" s="3"/>
      <c r="L398" s="3"/>
      <c r="M398" s="3"/>
      <c r="N398" s="3"/>
    </row>
    <row r="399" spans="1:14" s="16" customFormat="1" ht="12.75" customHeight="1" x14ac:dyDescent="0.2">
      <c r="B399" s="55"/>
      <c r="C399" s="38"/>
      <c r="I399" s="3"/>
      <c r="J399" s="3"/>
      <c r="K399" s="3"/>
      <c r="L399" s="3"/>
      <c r="M399" s="3"/>
      <c r="N399" s="3"/>
    </row>
    <row r="400" spans="1:14" s="16" customFormat="1" ht="12.75" customHeight="1" x14ac:dyDescent="0.2">
      <c r="C400" s="38"/>
      <c r="I400" s="3"/>
      <c r="J400" s="3"/>
      <c r="K400" s="3"/>
      <c r="L400" s="3"/>
      <c r="M400" s="3"/>
      <c r="N400" s="3"/>
    </row>
    <row r="401" spans="3:14" s="16" customFormat="1" ht="12.75" customHeight="1" x14ac:dyDescent="0.2">
      <c r="C401" s="38"/>
      <c r="I401" s="3"/>
      <c r="J401" s="3"/>
      <c r="K401" s="3"/>
      <c r="L401" s="3"/>
      <c r="M401" s="3"/>
      <c r="N401" s="3"/>
    </row>
    <row r="402" spans="3:14" s="16" customFormat="1" ht="12.75" customHeight="1" x14ac:dyDescent="0.2">
      <c r="C402" s="38"/>
      <c r="I402" s="3"/>
      <c r="J402" s="3"/>
      <c r="K402" s="3"/>
      <c r="L402" s="3"/>
      <c r="M402" s="3"/>
      <c r="N402" s="3"/>
    </row>
    <row r="403" spans="3:14" s="16" customFormat="1" ht="12.75" customHeight="1" x14ac:dyDescent="0.2">
      <c r="C403" s="38"/>
      <c r="I403" s="3"/>
      <c r="J403" s="3"/>
      <c r="K403" s="3"/>
      <c r="L403" s="3"/>
      <c r="M403" s="3"/>
      <c r="N403" s="3"/>
    </row>
    <row r="404" spans="3:14" s="16" customFormat="1" ht="12.75" customHeight="1" x14ac:dyDescent="0.2">
      <c r="C404" s="38"/>
      <c r="I404" s="3"/>
      <c r="J404" s="3"/>
      <c r="K404" s="3"/>
      <c r="L404" s="3"/>
      <c r="M404" s="3"/>
      <c r="N404" s="3"/>
    </row>
    <row r="405" spans="3:14" s="16" customFormat="1" ht="12.75" customHeight="1" x14ac:dyDescent="0.2">
      <c r="C405" s="38"/>
      <c r="I405" s="3"/>
      <c r="J405" s="3"/>
      <c r="K405" s="3"/>
      <c r="L405" s="3"/>
      <c r="M405" s="3"/>
      <c r="N405" s="3"/>
    </row>
    <row r="406" spans="3:14" s="16" customFormat="1" ht="12.75" customHeight="1" x14ac:dyDescent="0.2">
      <c r="C406" s="38"/>
      <c r="I406" s="3"/>
      <c r="J406" s="3"/>
      <c r="K406" s="3"/>
      <c r="L406" s="3"/>
      <c r="M406" s="3"/>
      <c r="N406" s="3"/>
    </row>
    <row r="407" spans="3:14" s="16" customFormat="1" ht="12.75" customHeight="1" x14ac:dyDescent="0.2">
      <c r="C407" s="38"/>
      <c r="I407" s="3"/>
      <c r="J407" s="3"/>
      <c r="K407" s="3"/>
      <c r="L407" s="3"/>
      <c r="M407" s="3"/>
      <c r="N407" s="3"/>
    </row>
    <row r="408" spans="3:14" s="16" customFormat="1" ht="12.75" customHeight="1" x14ac:dyDescent="0.2">
      <c r="C408" s="38"/>
      <c r="I408" s="3"/>
      <c r="J408" s="3"/>
      <c r="K408" s="3"/>
      <c r="L408" s="3"/>
      <c r="M408" s="3"/>
      <c r="N408" s="3"/>
    </row>
    <row r="409" spans="3:14" s="16" customFormat="1" ht="12.75" customHeight="1" x14ac:dyDescent="0.2">
      <c r="C409" s="38"/>
      <c r="I409" s="3"/>
      <c r="J409" s="3"/>
      <c r="K409" s="3"/>
      <c r="L409" s="3"/>
      <c r="M409" s="3"/>
      <c r="N409" s="3"/>
    </row>
    <row r="410" spans="3:14" s="16" customFormat="1" ht="12.75" customHeight="1" x14ac:dyDescent="0.2">
      <c r="C410" s="38"/>
      <c r="I410" s="3"/>
      <c r="J410" s="3"/>
      <c r="K410" s="3"/>
      <c r="L410" s="3"/>
      <c r="M410" s="3"/>
      <c r="N410" s="3"/>
    </row>
    <row r="411" spans="3:14" s="16" customFormat="1" ht="12.75" customHeight="1" x14ac:dyDescent="0.2">
      <c r="C411" s="38"/>
      <c r="I411" s="3"/>
      <c r="J411" s="3"/>
      <c r="K411" s="3"/>
      <c r="L411" s="3"/>
      <c r="M411" s="3"/>
      <c r="N411" s="3"/>
    </row>
    <row r="412" spans="3:14" s="16" customFormat="1" ht="12.75" customHeight="1" x14ac:dyDescent="0.2">
      <c r="C412" s="38"/>
      <c r="I412" s="3"/>
      <c r="J412" s="3"/>
      <c r="K412" s="3"/>
      <c r="L412" s="3"/>
      <c r="M412" s="3"/>
      <c r="N412" s="3"/>
    </row>
    <row r="413" spans="3:14" s="16" customFormat="1" ht="12.75" customHeight="1" x14ac:dyDescent="0.2">
      <c r="C413" s="38"/>
      <c r="I413" s="3"/>
      <c r="J413" s="3"/>
      <c r="K413" s="3"/>
      <c r="L413" s="3"/>
      <c r="M413" s="3"/>
      <c r="N413" s="3"/>
    </row>
    <row r="414" spans="3:14" s="16" customFormat="1" ht="12.75" customHeight="1" x14ac:dyDescent="0.2">
      <c r="C414" s="38"/>
      <c r="I414" s="3"/>
      <c r="J414" s="3"/>
      <c r="K414" s="3"/>
      <c r="L414" s="3"/>
      <c r="M414" s="3"/>
      <c r="N414" s="3"/>
    </row>
    <row r="415" spans="3:14" s="16" customFormat="1" ht="12.75" customHeight="1" x14ac:dyDescent="0.2">
      <c r="C415" s="38"/>
      <c r="I415" s="3"/>
      <c r="J415" s="3"/>
      <c r="K415" s="3"/>
      <c r="L415" s="3"/>
      <c r="M415" s="3"/>
      <c r="N415" s="3"/>
    </row>
    <row r="416" spans="3:14" s="16" customFormat="1" ht="12.75" customHeight="1" x14ac:dyDescent="0.2">
      <c r="C416" s="38"/>
      <c r="I416" s="3"/>
      <c r="J416" s="3"/>
      <c r="K416" s="3"/>
      <c r="L416" s="3"/>
      <c r="M416" s="3"/>
      <c r="N416" s="3"/>
    </row>
    <row r="417" spans="3:14" s="16" customFormat="1" ht="12.75" customHeight="1" x14ac:dyDescent="0.2">
      <c r="C417" s="38"/>
      <c r="I417" s="3"/>
      <c r="J417" s="3"/>
      <c r="K417" s="3"/>
      <c r="L417" s="3"/>
      <c r="M417" s="3"/>
      <c r="N417" s="3"/>
    </row>
    <row r="418" spans="3:14" s="16" customFormat="1" ht="12.75" customHeight="1" x14ac:dyDescent="0.2">
      <c r="C418" s="38"/>
      <c r="I418" s="3"/>
      <c r="J418" s="3"/>
      <c r="K418" s="3"/>
      <c r="L418" s="3"/>
      <c r="M418" s="3"/>
      <c r="N418" s="3"/>
    </row>
    <row r="419" spans="3:14" s="16" customFormat="1" ht="12.75" customHeight="1" x14ac:dyDescent="0.2">
      <c r="C419" s="38"/>
      <c r="I419" s="3"/>
      <c r="J419" s="3"/>
      <c r="K419" s="3"/>
      <c r="L419" s="3"/>
      <c r="M419" s="3"/>
      <c r="N419" s="3"/>
    </row>
    <row r="420" spans="3:14" s="16" customFormat="1" ht="12.75" customHeight="1" x14ac:dyDescent="0.2">
      <c r="C420" s="38"/>
      <c r="I420" s="3"/>
      <c r="J420" s="3"/>
      <c r="K420" s="3"/>
      <c r="L420" s="3"/>
      <c r="M420" s="3"/>
      <c r="N420" s="3"/>
    </row>
    <row r="421" spans="3:14" s="16" customFormat="1" ht="12.75" customHeight="1" x14ac:dyDescent="0.2">
      <c r="C421" s="38"/>
      <c r="I421" s="3"/>
      <c r="J421" s="3"/>
      <c r="K421" s="3"/>
      <c r="L421" s="3"/>
      <c r="M421" s="3"/>
      <c r="N421" s="3"/>
    </row>
    <row r="422" spans="3:14" s="16" customFormat="1" ht="12.75" customHeight="1" x14ac:dyDescent="0.2">
      <c r="C422" s="38"/>
      <c r="I422" s="3"/>
      <c r="J422" s="3"/>
      <c r="K422" s="3"/>
      <c r="L422" s="3"/>
      <c r="M422" s="3"/>
      <c r="N422" s="3"/>
    </row>
    <row r="423" spans="3:14" s="16" customFormat="1" ht="12.75" customHeight="1" x14ac:dyDescent="0.2">
      <c r="C423" s="38"/>
      <c r="I423" s="3"/>
      <c r="J423" s="3"/>
      <c r="K423" s="3"/>
      <c r="L423" s="3"/>
      <c r="M423" s="3"/>
      <c r="N423" s="3"/>
    </row>
    <row r="424" spans="3:14" s="16" customFormat="1" ht="12.75" customHeight="1" x14ac:dyDescent="0.2">
      <c r="C424" s="38"/>
      <c r="I424" s="3"/>
      <c r="J424" s="3"/>
      <c r="K424" s="3"/>
      <c r="L424" s="3"/>
      <c r="M424" s="3"/>
      <c r="N424" s="3"/>
    </row>
    <row r="425" spans="3:14" s="16" customFormat="1" ht="12.75" customHeight="1" x14ac:dyDescent="0.2">
      <c r="C425" s="38"/>
      <c r="I425" s="3"/>
      <c r="J425" s="3"/>
      <c r="K425" s="3"/>
      <c r="L425" s="3"/>
      <c r="M425" s="3"/>
      <c r="N425" s="3"/>
    </row>
    <row r="426" spans="3:14" s="16" customFormat="1" ht="12.75" customHeight="1" x14ac:dyDescent="0.2">
      <c r="C426" s="38"/>
      <c r="I426" s="3"/>
      <c r="J426" s="3"/>
      <c r="K426" s="3"/>
      <c r="L426" s="3"/>
      <c r="M426" s="3"/>
      <c r="N426" s="3"/>
    </row>
    <row r="427" spans="3:14" s="16" customFormat="1" ht="12.75" customHeight="1" x14ac:dyDescent="0.2">
      <c r="C427" s="38"/>
      <c r="I427" s="3"/>
      <c r="J427" s="3"/>
      <c r="K427" s="3"/>
      <c r="L427" s="3"/>
      <c r="M427" s="3"/>
      <c r="N427" s="3"/>
    </row>
    <row r="428" spans="3:14" s="16" customFormat="1" ht="12.75" customHeight="1" x14ac:dyDescent="0.2">
      <c r="C428" s="38"/>
      <c r="I428" s="3"/>
      <c r="J428" s="3"/>
      <c r="K428" s="3"/>
      <c r="L428" s="3"/>
      <c r="M428" s="3"/>
      <c r="N428" s="3"/>
    </row>
    <row r="429" spans="3:14" s="16" customFormat="1" ht="12.75" customHeight="1" x14ac:dyDescent="0.2">
      <c r="C429" s="38"/>
      <c r="I429" s="3"/>
      <c r="J429" s="3"/>
      <c r="K429" s="3"/>
      <c r="L429" s="3"/>
      <c r="M429" s="3"/>
      <c r="N429" s="3"/>
    </row>
    <row r="430" spans="3:14" s="16" customFormat="1" ht="12.75" customHeight="1" x14ac:dyDescent="0.2">
      <c r="C430" s="38"/>
      <c r="I430" s="3"/>
      <c r="J430" s="3"/>
      <c r="K430" s="3"/>
      <c r="L430" s="3"/>
      <c r="M430" s="3"/>
      <c r="N430" s="3"/>
    </row>
    <row r="431" spans="3:14" s="16" customFormat="1" ht="12.75" customHeight="1" x14ac:dyDescent="0.2">
      <c r="C431" s="38"/>
      <c r="I431" s="3"/>
      <c r="J431" s="3"/>
      <c r="K431" s="3"/>
      <c r="L431" s="3"/>
      <c r="M431" s="3"/>
      <c r="N431" s="3"/>
    </row>
    <row r="432" spans="3:14" s="16" customFormat="1" ht="12.75" customHeight="1" x14ac:dyDescent="0.2">
      <c r="C432" s="38"/>
      <c r="I432" s="3"/>
      <c r="J432" s="3"/>
      <c r="K432" s="3"/>
      <c r="L432" s="3"/>
      <c r="M432" s="3"/>
      <c r="N432" s="3"/>
    </row>
    <row r="433" spans="3:14" s="16" customFormat="1" ht="12.75" customHeight="1" x14ac:dyDescent="0.2">
      <c r="C433" s="38"/>
      <c r="I433" s="3"/>
      <c r="J433" s="3"/>
      <c r="K433" s="3"/>
      <c r="L433" s="3"/>
      <c r="M433" s="3"/>
      <c r="N433" s="3"/>
    </row>
    <row r="434" spans="3:14" s="16" customFormat="1" ht="12.75" customHeight="1" x14ac:dyDescent="0.2">
      <c r="C434" s="38"/>
      <c r="I434" s="3"/>
      <c r="J434" s="3"/>
      <c r="K434" s="3"/>
      <c r="L434" s="3"/>
      <c r="M434" s="3"/>
      <c r="N434" s="3"/>
    </row>
    <row r="435" spans="3:14" s="16" customFormat="1" ht="12.75" customHeight="1" x14ac:dyDescent="0.2">
      <c r="C435" s="38"/>
      <c r="I435" s="3"/>
      <c r="J435" s="3"/>
      <c r="K435" s="3"/>
      <c r="L435" s="3"/>
      <c r="M435" s="3"/>
      <c r="N435" s="3"/>
    </row>
    <row r="436" spans="3:14" s="16" customFormat="1" ht="12.75" customHeight="1" x14ac:dyDescent="0.2">
      <c r="C436" s="38"/>
      <c r="I436" s="3"/>
      <c r="J436" s="3"/>
      <c r="K436" s="3"/>
      <c r="L436" s="3"/>
      <c r="M436" s="3"/>
      <c r="N436" s="3"/>
    </row>
    <row r="437" spans="3:14" s="16" customFormat="1" ht="12.75" customHeight="1" x14ac:dyDescent="0.2">
      <c r="C437" s="38"/>
      <c r="I437" s="3"/>
      <c r="J437" s="3"/>
      <c r="K437" s="3"/>
      <c r="L437" s="3"/>
      <c r="M437" s="3"/>
      <c r="N437" s="3"/>
    </row>
    <row r="438" spans="3:14" s="16" customFormat="1" ht="12.75" customHeight="1" x14ac:dyDescent="0.2">
      <c r="C438" s="38"/>
      <c r="I438" s="3"/>
      <c r="J438" s="3"/>
      <c r="K438" s="3"/>
      <c r="L438" s="3"/>
      <c r="M438" s="3"/>
      <c r="N438" s="3"/>
    </row>
    <row r="439" spans="3:14" s="16" customFormat="1" ht="12.75" customHeight="1" x14ac:dyDescent="0.2">
      <c r="C439" s="38"/>
      <c r="I439" s="3"/>
      <c r="J439" s="3"/>
      <c r="K439" s="3"/>
      <c r="L439" s="3"/>
      <c r="M439" s="3"/>
      <c r="N439" s="3"/>
    </row>
    <row r="440" spans="3:14" s="16" customFormat="1" ht="12.75" customHeight="1" x14ac:dyDescent="0.2">
      <c r="C440" s="38"/>
      <c r="I440" s="3"/>
      <c r="J440" s="3"/>
      <c r="K440" s="3"/>
      <c r="L440" s="3"/>
      <c r="M440" s="3"/>
      <c r="N440" s="3"/>
    </row>
    <row r="441" spans="3:14" s="16" customFormat="1" ht="12.75" customHeight="1" x14ac:dyDescent="0.2">
      <c r="C441" s="38"/>
      <c r="I441" s="3"/>
      <c r="J441" s="3"/>
      <c r="K441" s="3"/>
      <c r="L441" s="3"/>
      <c r="M441" s="3"/>
      <c r="N441" s="3"/>
    </row>
    <row r="442" spans="3:14" s="16" customFormat="1" ht="12.75" customHeight="1" x14ac:dyDescent="0.2">
      <c r="C442" s="38"/>
      <c r="I442" s="3"/>
      <c r="J442" s="3"/>
      <c r="K442" s="3"/>
      <c r="L442" s="3"/>
      <c r="M442" s="3"/>
      <c r="N442" s="3"/>
    </row>
    <row r="443" spans="3:14" s="16" customFormat="1" ht="12.75" customHeight="1" x14ac:dyDescent="0.2">
      <c r="C443" s="38"/>
      <c r="I443" s="3"/>
      <c r="J443" s="3"/>
      <c r="K443" s="3"/>
      <c r="L443" s="3"/>
      <c r="M443" s="3"/>
      <c r="N443" s="3"/>
    </row>
    <row r="444" spans="3:14" s="16" customFormat="1" ht="12.75" customHeight="1" x14ac:dyDescent="0.2">
      <c r="C444" s="38"/>
      <c r="I444" s="3"/>
      <c r="J444" s="3"/>
      <c r="K444" s="3"/>
      <c r="L444" s="3"/>
      <c r="M444" s="3"/>
      <c r="N444" s="3"/>
    </row>
    <row r="445" spans="3:14" s="16" customFormat="1" ht="12.75" customHeight="1" x14ac:dyDescent="0.2">
      <c r="C445" s="38"/>
      <c r="I445" s="3"/>
      <c r="J445" s="3"/>
      <c r="K445" s="3"/>
      <c r="L445" s="3"/>
      <c r="M445" s="3"/>
      <c r="N445" s="3"/>
    </row>
    <row r="446" spans="3:14" s="16" customFormat="1" ht="12.75" customHeight="1" x14ac:dyDescent="0.2">
      <c r="C446" s="38"/>
      <c r="I446" s="3"/>
      <c r="J446" s="3"/>
      <c r="K446" s="3"/>
      <c r="L446" s="3"/>
      <c r="M446" s="3"/>
      <c r="N446" s="3"/>
    </row>
    <row r="447" spans="3:14" s="16" customFormat="1" ht="12.75" customHeight="1" x14ac:dyDescent="0.2">
      <c r="C447" s="38"/>
      <c r="I447" s="3"/>
      <c r="J447" s="3"/>
      <c r="K447" s="3"/>
      <c r="L447" s="3"/>
      <c r="M447" s="3"/>
      <c r="N447" s="3"/>
    </row>
    <row r="448" spans="3:14" s="16" customFormat="1" ht="12.75" customHeight="1" x14ac:dyDescent="0.2">
      <c r="C448" s="38"/>
      <c r="I448" s="3"/>
      <c r="J448" s="3"/>
      <c r="K448" s="3"/>
      <c r="L448" s="3"/>
      <c r="M448" s="3"/>
      <c r="N448" s="3"/>
    </row>
    <row r="449" spans="3:14" s="16" customFormat="1" ht="12.75" customHeight="1" x14ac:dyDescent="0.2">
      <c r="C449" s="38"/>
      <c r="I449" s="3"/>
      <c r="J449" s="3"/>
      <c r="K449" s="3"/>
      <c r="L449" s="3"/>
      <c r="M449" s="3"/>
      <c r="N449" s="3"/>
    </row>
    <row r="450" spans="3:14" s="16" customFormat="1" ht="12.75" customHeight="1" x14ac:dyDescent="0.2">
      <c r="C450" s="38"/>
      <c r="I450" s="3"/>
      <c r="J450" s="3"/>
      <c r="K450" s="3"/>
      <c r="L450" s="3"/>
      <c r="M450" s="3"/>
      <c r="N450" s="3"/>
    </row>
    <row r="451" spans="3:14" s="16" customFormat="1" ht="12.75" customHeight="1" x14ac:dyDescent="0.2">
      <c r="C451" s="38"/>
      <c r="I451" s="3"/>
      <c r="J451" s="3"/>
      <c r="K451" s="3"/>
      <c r="L451" s="3"/>
      <c r="M451" s="3"/>
      <c r="N451" s="3"/>
    </row>
    <row r="452" spans="3:14" s="16" customFormat="1" ht="12.75" customHeight="1" x14ac:dyDescent="0.2">
      <c r="C452" s="38"/>
      <c r="I452" s="3"/>
      <c r="J452" s="3"/>
      <c r="K452" s="3"/>
      <c r="L452" s="3"/>
      <c r="M452" s="3"/>
      <c r="N452" s="3"/>
    </row>
    <row r="453" spans="3:14" s="16" customFormat="1" ht="12.75" customHeight="1" x14ac:dyDescent="0.2">
      <c r="C453" s="38"/>
      <c r="I453" s="3"/>
      <c r="J453" s="3"/>
      <c r="K453" s="3"/>
      <c r="L453" s="3"/>
      <c r="M453" s="3"/>
      <c r="N453" s="3"/>
    </row>
    <row r="454" spans="3:14" s="16" customFormat="1" ht="12.75" customHeight="1" x14ac:dyDescent="0.2">
      <c r="C454" s="38"/>
      <c r="I454" s="3"/>
      <c r="J454" s="3"/>
      <c r="K454" s="3"/>
      <c r="L454" s="3"/>
      <c r="M454" s="3"/>
      <c r="N454" s="3"/>
    </row>
    <row r="455" spans="3:14" s="16" customFormat="1" ht="12.75" customHeight="1" x14ac:dyDescent="0.2">
      <c r="C455" s="38"/>
      <c r="I455" s="3"/>
      <c r="J455" s="3"/>
      <c r="K455" s="3"/>
      <c r="L455" s="3"/>
      <c r="M455" s="3"/>
      <c r="N455" s="3"/>
    </row>
    <row r="456" spans="3:14" s="16" customFormat="1" ht="12.75" customHeight="1" x14ac:dyDescent="0.2">
      <c r="C456" s="38"/>
      <c r="I456" s="3"/>
      <c r="J456" s="3"/>
      <c r="K456" s="3"/>
      <c r="L456" s="3"/>
      <c r="M456" s="3"/>
      <c r="N456" s="3"/>
    </row>
    <row r="457" spans="3:14" s="16" customFormat="1" ht="12.75" customHeight="1" x14ac:dyDescent="0.2">
      <c r="C457" s="38"/>
      <c r="I457" s="3"/>
      <c r="J457" s="3"/>
      <c r="K457" s="3"/>
      <c r="L457" s="3"/>
      <c r="M457" s="3"/>
      <c r="N457" s="3"/>
    </row>
    <row r="458" spans="3:14" s="16" customFormat="1" ht="12.75" customHeight="1" x14ac:dyDescent="0.2">
      <c r="C458" s="38"/>
      <c r="I458" s="3"/>
      <c r="J458" s="3"/>
      <c r="K458" s="3"/>
      <c r="L458" s="3"/>
      <c r="M458" s="3"/>
      <c r="N458" s="3"/>
    </row>
    <row r="459" spans="3:14" s="16" customFormat="1" ht="12.75" customHeight="1" x14ac:dyDescent="0.2">
      <c r="C459" s="38"/>
      <c r="I459" s="3"/>
      <c r="J459" s="3"/>
      <c r="K459" s="3"/>
      <c r="L459" s="3"/>
      <c r="M459" s="3"/>
      <c r="N459" s="3"/>
    </row>
    <row r="460" spans="3:14" s="16" customFormat="1" ht="12.75" customHeight="1" x14ac:dyDescent="0.2">
      <c r="C460" s="38"/>
      <c r="I460" s="3"/>
      <c r="J460" s="3"/>
      <c r="K460" s="3"/>
      <c r="L460" s="3"/>
      <c r="M460" s="3"/>
      <c r="N460" s="3"/>
    </row>
    <row r="461" spans="3:14" s="16" customFormat="1" ht="12.75" customHeight="1" x14ac:dyDescent="0.2">
      <c r="C461" s="38"/>
      <c r="I461" s="3"/>
      <c r="J461" s="3"/>
      <c r="K461" s="3"/>
      <c r="L461" s="3"/>
      <c r="M461" s="3"/>
      <c r="N461" s="3"/>
    </row>
    <row r="462" spans="3:14" s="16" customFormat="1" ht="12.75" customHeight="1" x14ac:dyDescent="0.2">
      <c r="C462" s="38"/>
      <c r="I462" s="3"/>
      <c r="J462" s="3"/>
      <c r="K462" s="3"/>
      <c r="L462" s="3"/>
      <c r="M462" s="3"/>
      <c r="N462" s="3"/>
    </row>
    <row r="463" spans="3:14" s="16" customFormat="1" ht="12.75" customHeight="1" x14ac:dyDescent="0.2">
      <c r="C463" s="38"/>
      <c r="I463" s="3"/>
      <c r="J463" s="3"/>
      <c r="K463" s="3"/>
      <c r="L463" s="3"/>
      <c r="M463" s="3"/>
      <c r="N463" s="3"/>
    </row>
    <row r="464" spans="3:14" s="16" customFormat="1" ht="12.75" customHeight="1" x14ac:dyDescent="0.2">
      <c r="C464" s="38"/>
      <c r="I464" s="3"/>
      <c r="J464" s="3"/>
      <c r="K464" s="3"/>
      <c r="L464" s="3"/>
      <c r="M464" s="3"/>
      <c r="N464" s="3"/>
    </row>
    <row r="465" spans="3:14" s="16" customFormat="1" ht="12.75" customHeight="1" x14ac:dyDescent="0.2">
      <c r="C465" s="38"/>
      <c r="I465" s="3"/>
      <c r="J465" s="3"/>
      <c r="K465" s="3"/>
      <c r="L465" s="3"/>
      <c r="M465" s="3"/>
      <c r="N465" s="3"/>
    </row>
    <row r="466" spans="3:14" s="16" customFormat="1" ht="12.75" customHeight="1" x14ac:dyDescent="0.2">
      <c r="C466" s="38"/>
      <c r="I466" s="3"/>
      <c r="J466" s="3"/>
      <c r="K466" s="3"/>
      <c r="L466" s="3"/>
      <c r="M466" s="3"/>
      <c r="N466" s="3"/>
    </row>
    <row r="467" spans="3:14" s="16" customFormat="1" ht="12.75" customHeight="1" x14ac:dyDescent="0.2">
      <c r="C467" s="38"/>
      <c r="I467" s="3"/>
      <c r="J467" s="3"/>
      <c r="K467" s="3"/>
      <c r="L467" s="3"/>
      <c r="M467" s="3"/>
      <c r="N467" s="3"/>
    </row>
    <row r="468" spans="3:14" s="16" customFormat="1" ht="12.75" customHeight="1" x14ac:dyDescent="0.2">
      <c r="C468" s="38"/>
      <c r="I468" s="3"/>
      <c r="J468" s="3"/>
      <c r="K468" s="3"/>
      <c r="L468" s="3"/>
      <c r="M468" s="3"/>
      <c r="N468" s="3"/>
    </row>
    <row r="469" spans="3:14" s="16" customFormat="1" ht="12.75" customHeight="1" x14ac:dyDescent="0.2">
      <c r="C469" s="38"/>
      <c r="I469" s="3"/>
      <c r="J469" s="3"/>
      <c r="K469" s="3"/>
      <c r="L469" s="3"/>
      <c r="M469" s="3"/>
      <c r="N469" s="3"/>
    </row>
    <row r="470" spans="3:14" s="16" customFormat="1" ht="12.75" customHeight="1" x14ac:dyDescent="0.2">
      <c r="C470" s="38"/>
      <c r="I470" s="3"/>
      <c r="J470" s="3"/>
      <c r="K470" s="3"/>
      <c r="L470" s="3"/>
      <c r="M470" s="3"/>
      <c r="N470" s="3"/>
    </row>
    <row r="471" spans="3:14" s="16" customFormat="1" ht="12.75" customHeight="1" x14ac:dyDescent="0.2">
      <c r="C471" s="38"/>
      <c r="I471" s="3"/>
      <c r="J471" s="3"/>
      <c r="K471" s="3"/>
      <c r="L471" s="3"/>
      <c r="M471" s="3"/>
      <c r="N471" s="3"/>
    </row>
    <row r="472" spans="3:14" s="16" customFormat="1" ht="12.75" customHeight="1" x14ac:dyDescent="0.2">
      <c r="C472" s="38"/>
      <c r="I472" s="3"/>
      <c r="J472" s="3"/>
      <c r="K472" s="3"/>
      <c r="L472" s="3"/>
      <c r="M472" s="3"/>
      <c r="N472" s="3"/>
    </row>
    <row r="473" spans="3:14" s="16" customFormat="1" ht="12.75" customHeight="1" x14ac:dyDescent="0.2">
      <c r="C473" s="38"/>
      <c r="I473" s="3"/>
      <c r="J473" s="3"/>
      <c r="K473" s="3"/>
      <c r="L473" s="3"/>
      <c r="M473" s="3"/>
      <c r="N473" s="3"/>
    </row>
    <row r="474" spans="3:14" s="16" customFormat="1" ht="12.75" customHeight="1" x14ac:dyDescent="0.2">
      <c r="C474" s="38"/>
      <c r="I474" s="3"/>
      <c r="J474" s="3"/>
      <c r="K474" s="3"/>
      <c r="L474" s="3"/>
      <c r="M474" s="3"/>
      <c r="N474" s="3"/>
    </row>
    <row r="475" spans="3:14" s="16" customFormat="1" ht="12.75" customHeight="1" x14ac:dyDescent="0.2">
      <c r="C475" s="38"/>
      <c r="I475" s="3"/>
      <c r="J475" s="3"/>
      <c r="K475" s="3"/>
      <c r="L475" s="3"/>
      <c r="M475" s="3"/>
      <c r="N475" s="3"/>
    </row>
    <row r="476" spans="3:14" s="16" customFormat="1" ht="12.75" customHeight="1" x14ac:dyDescent="0.2">
      <c r="C476" s="38"/>
      <c r="I476" s="3"/>
      <c r="J476" s="3"/>
      <c r="K476" s="3"/>
      <c r="L476" s="3"/>
      <c r="M476" s="3"/>
      <c r="N476" s="3"/>
    </row>
    <row r="477" spans="3:14" s="16" customFormat="1" ht="12.75" customHeight="1" x14ac:dyDescent="0.2">
      <c r="C477" s="38"/>
      <c r="I477" s="3"/>
      <c r="J477" s="3"/>
      <c r="K477" s="3"/>
      <c r="L477" s="3"/>
      <c r="M477" s="3"/>
      <c r="N477" s="3"/>
    </row>
    <row r="478" spans="3:14" s="16" customFormat="1" ht="12.75" customHeight="1" x14ac:dyDescent="0.2">
      <c r="C478" s="38"/>
      <c r="I478" s="3"/>
      <c r="J478" s="3"/>
      <c r="K478" s="3"/>
      <c r="L478" s="3"/>
      <c r="M478" s="3"/>
      <c r="N478" s="3"/>
    </row>
    <row r="479" spans="3:14" s="16" customFormat="1" ht="12.75" customHeight="1" x14ac:dyDescent="0.2">
      <c r="C479" s="38"/>
      <c r="I479" s="3"/>
      <c r="J479" s="3"/>
      <c r="K479" s="3"/>
      <c r="L479" s="3"/>
      <c r="M479" s="3"/>
      <c r="N479" s="3"/>
    </row>
    <row r="480" spans="3:14" s="16" customFormat="1" ht="12.75" customHeight="1" x14ac:dyDescent="0.2">
      <c r="C480" s="38"/>
      <c r="I480" s="3"/>
      <c r="J480" s="3"/>
      <c r="K480" s="3"/>
      <c r="L480" s="3"/>
      <c r="M480" s="3"/>
      <c r="N480" s="3"/>
    </row>
    <row r="481" spans="3:14" s="16" customFormat="1" ht="12.75" customHeight="1" x14ac:dyDescent="0.2">
      <c r="C481" s="38"/>
      <c r="I481" s="3"/>
      <c r="J481" s="3"/>
      <c r="K481" s="3"/>
      <c r="L481" s="3"/>
      <c r="M481" s="3"/>
      <c r="N481" s="3"/>
    </row>
    <row r="482" spans="3:14" s="16" customFormat="1" ht="12.75" customHeight="1" x14ac:dyDescent="0.2">
      <c r="C482" s="38"/>
      <c r="I482" s="3"/>
      <c r="J482" s="3"/>
      <c r="K482" s="3"/>
      <c r="L482" s="3"/>
      <c r="M482" s="3"/>
      <c r="N482" s="3"/>
    </row>
    <row r="483" spans="3:14" s="16" customFormat="1" ht="12.75" customHeight="1" x14ac:dyDescent="0.2">
      <c r="C483" s="38"/>
      <c r="I483" s="3"/>
      <c r="J483" s="3"/>
      <c r="K483" s="3"/>
      <c r="L483" s="3"/>
      <c r="M483" s="3"/>
      <c r="N483" s="3"/>
    </row>
    <row r="484" spans="3:14" s="16" customFormat="1" ht="12.75" customHeight="1" x14ac:dyDescent="0.2">
      <c r="C484" s="38"/>
      <c r="I484" s="3"/>
      <c r="J484" s="3"/>
      <c r="K484" s="3"/>
      <c r="L484" s="3"/>
      <c r="M484" s="3"/>
      <c r="N484" s="3"/>
    </row>
    <row r="485" spans="3:14" s="16" customFormat="1" ht="12.75" customHeight="1" x14ac:dyDescent="0.2">
      <c r="C485" s="38"/>
      <c r="I485" s="3"/>
      <c r="J485" s="3"/>
      <c r="K485" s="3"/>
      <c r="L485" s="3"/>
      <c r="M485" s="3"/>
      <c r="N485" s="3"/>
    </row>
    <row r="486" spans="3:14" s="16" customFormat="1" ht="12.75" customHeight="1" x14ac:dyDescent="0.2">
      <c r="C486" s="38"/>
      <c r="I486" s="3"/>
      <c r="J486" s="3"/>
      <c r="K486" s="3"/>
      <c r="L486" s="3"/>
      <c r="M486" s="3"/>
      <c r="N486" s="3"/>
    </row>
    <row r="487" spans="3:14" s="16" customFormat="1" ht="12.75" customHeight="1" x14ac:dyDescent="0.2">
      <c r="C487" s="38"/>
      <c r="I487" s="3"/>
      <c r="J487" s="3"/>
      <c r="K487" s="3"/>
      <c r="L487" s="3"/>
      <c r="M487" s="3"/>
      <c r="N487" s="3"/>
    </row>
    <row r="488" spans="3:14" s="16" customFormat="1" ht="12.75" customHeight="1" x14ac:dyDescent="0.2">
      <c r="C488" s="38"/>
      <c r="I488" s="3"/>
      <c r="J488" s="3"/>
      <c r="K488" s="3"/>
      <c r="L488" s="3"/>
      <c r="M488" s="3"/>
      <c r="N488" s="3"/>
    </row>
    <row r="489" spans="3:14" s="16" customFormat="1" ht="12.75" customHeight="1" x14ac:dyDescent="0.2">
      <c r="C489" s="38"/>
      <c r="I489" s="3"/>
      <c r="J489" s="3"/>
      <c r="K489" s="3"/>
      <c r="L489" s="3"/>
      <c r="M489" s="3"/>
      <c r="N489" s="3"/>
    </row>
    <row r="490" spans="3:14" s="16" customFormat="1" ht="12.75" customHeight="1" x14ac:dyDescent="0.2">
      <c r="C490" s="38"/>
      <c r="I490" s="3"/>
      <c r="J490" s="3"/>
      <c r="K490" s="3"/>
      <c r="L490" s="3"/>
      <c r="M490" s="3"/>
      <c r="N490" s="3"/>
    </row>
    <row r="491" spans="3:14" s="16" customFormat="1" ht="12.75" customHeight="1" x14ac:dyDescent="0.2">
      <c r="C491" s="38"/>
      <c r="I491" s="3"/>
      <c r="J491" s="3"/>
      <c r="K491" s="3"/>
      <c r="L491" s="3"/>
      <c r="M491" s="3"/>
      <c r="N491" s="3"/>
    </row>
    <row r="492" spans="3:14" s="16" customFormat="1" ht="12.75" customHeight="1" x14ac:dyDescent="0.2">
      <c r="C492" s="38"/>
      <c r="I492" s="3"/>
      <c r="J492" s="3"/>
      <c r="K492" s="3"/>
      <c r="L492" s="3"/>
      <c r="M492" s="3"/>
      <c r="N492" s="3"/>
    </row>
    <row r="493" spans="3:14" s="16" customFormat="1" ht="12.75" customHeight="1" x14ac:dyDescent="0.2">
      <c r="C493" s="38"/>
      <c r="I493" s="3"/>
      <c r="J493" s="3"/>
      <c r="K493" s="3"/>
      <c r="L493" s="3"/>
      <c r="M493" s="3"/>
      <c r="N493" s="3"/>
    </row>
    <row r="494" spans="3:14" s="16" customFormat="1" ht="12.75" customHeight="1" x14ac:dyDescent="0.2">
      <c r="C494" s="38"/>
      <c r="I494" s="3"/>
      <c r="J494" s="3"/>
      <c r="K494" s="3"/>
      <c r="L494" s="3"/>
      <c r="M494" s="3"/>
      <c r="N494" s="3"/>
    </row>
    <row r="495" spans="3:14" s="16" customFormat="1" ht="12.75" customHeight="1" x14ac:dyDescent="0.2">
      <c r="C495" s="38"/>
      <c r="I495" s="3"/>
      <c r="J495" s="3"/>
      <c r="K495" s="3"/>
      <c r="L495" s="3"/>
      <c r="M495" s="3"/>
      <c r="N495" s="3"/>
    </row>
    <row r="496" spans="3:14" s="16" customFormat="1" ht="12.75" customHeight="1" x14ac:dyDescent="0.2">
      <c r="C496" s="38"/>
      <c r="I496" s="3"/>
      <c r="J496" s="3"/>
      <c r="K496" s="3"/>
      <c r="L496" s="3"/>
      <c r="M496" s="3"/>
      <c r="N496" s="3"/>
    </row>
    <row r="497" spans="3:14" s="16" customFormat="1" ht="12.75" customHeight="1" x14ac:dyDescent="0.2">
      <c r="C497" s="38"/>
      <c r="I497" s="3"/>
      <c r="J497" s="3"/>
      <c r="K497" s="3"/>
      <c r="L497" s="3"/>
      <c r="M497" s="3"/>
      <c r="N497" s="3"/>
    </row>
    <row r="498" spans="3:14" s="16" customFormat="1" ht="12.75" customHeight="1" x14ac:dyDescent="0.2">
      <c r="C498" s="38"/>
      <c r="I498" s="3"/>
      <c r="J498" s="3"/>
      <c r="K498" s="3"/>
      <c r="L498" s="3"/>
      <c r="M498" s="3"/>
      <c r="N498" s="3"/>
    </row>
    <row r="499" spans="3:14" s="16" customFormat="1" ht="12.75" customHeight="1" x14ac:dyDescent="0.2">
      <c r="C499" s="38"/>
      <c r="I499" s="3"/>
      <c r="J499" s="3"/>
      <c r="K499" s="3"/>
      <c r="L499" s="3"/>
      <c r="M499" s="3"/>
      <c r="N499" s="3"/>
    </row>
    <row r="500" spans="3:14" s="16" customFormat="1" ht="12.75" customHeight="1" x14ac:dyDescent="0.2">
      <c r="C500" s="38"/>
      <c r="I500" s="3"/>
      <c r="J500" s="3"/>
      <c r="K500" s="3"/>
      <c r="L500" s="3"/>
      <c r="M500" s="3"/>
      <c r="N500" s="3"/>
    </row>
    <row r="501" spans="3:14" s="16" customFormat="1" ht="12.75" customHeight="1" x14ac:dyDescent="0.2">
      <c r="C501" s="38"/>
      <c r="I501" s="3"/>
      <c r="J501" s="3"/>
      <c r="K501" s="3"/>
      <c r="L501" s="3"/>
      <c r="M501" s="3"/>
      <c r="N501" s="3"/>
    </row>
    <row r="502" spans="3:14" s="16" customFormat="1" ht="12.75" customHeight="1" x14ac:dyDescent="0.2">
      <c r="C502" s="38"/>
      <c r="I502" s="3"/>
      <c r="J502" s="3"/>
      <c r="K502" s="3"/>
      <c r="L502" s="3"/>
      <c r="M502" s="3"/>
      <c r="N502" s="3"/>
    </row>
    <row r="503" spans="3:14" s="16" customFormat="1" ht="12.75" customHeight="1" x14ac:dyDescent="0.2">
      <c r="C503" s="38"/>
      <c r="I503" s="3"/>
      <c r="J503" s="3"/>
      <c r="K503" s="3"/>
      <c r="L503" s="3"/>
      <c r="M503" s="3"/>
      <c r="N503" s="3"/>
    </row>
    <row r="504" spans="3:14" s="16" customFormat="1" ht="12.75" customHeight="1" x14ac:dyDescent="0.2">
      <c r="C504" s="38"/>
      <c r="I504" s="3"/>
      <c r="J504" s="3"/>
      <c r="K504" s="3"/>
      <c r="L504" s="3"/>
      <c r="M504" s="3"/>
      <c r="N504" s="3"/>
    </row>
    <row r="505" spans="3:14" s="16" customFormat="1" ht="12.75" customHeight="1" x14ac:dyDescent="0.2">
      <c r="C505" s="38"/>
      <c r="I505" s="3"/>
      <c r="J505" s="3"/>
      <c r="K505" s="3"/>
      <c r="L505" s="3"/>
      <c r="M505" s="3"/>
      <c r="N505" s="3"/>
    </row>
    <row r="506" spans="3:14" s="16" customFormat="1" ht="12.75" customHeight="1" x14ac:dyDescent="0.2">
      <c r="C506" s="38"/>
      <c r="I506" s="3"/>
      <c r="J506" s="3"/>
      <c r="K506" s="3"/>
      <c r="L506" s="3"/>
      <c r="M506" s="3"/>
      <c r="N506" s="3"/>
    </row>
    <row r="507" spans="3:14" s="16" customFormat="1" ht="12.75" customHeight="1" x14ac:dyDescent="0.2">
      <c r="C507" s="38"/>
      <c r="I507" s="3"/>
      <c r="J507" s="3"/>
      <c r="K507" s="3"/>
      <c r="L507" s="3"/>
      <c r="M507" s="3"/>
      <c r="N507" s="3"/>
    </row>
    <row r="508" spans="3:14" s="16" customFormat="1" ht="12.75" customHeight="1" x14ac:dyDescent="0.2">
      <c r="C508" s="38"/>
      <c r="I508" s="3"/>
      <c r="J508" s="3"/>
      <c r="K508" s="3"/>
      <c r="L508" s="3"/>
      <c r="M508" s="3"/>
      <c r="N508" s="3"/>
    </row>
    <row r="509" spans="3:14" s="16" customFormat="1" ht="12.75" customHeight="1" x14ac:dyDescent="0.2">
      <c r="C509" s="38"/>
      <c r="I509" s="3"/>
      <c r="J509" s="3"/>
      <c r="K509" s="3"/>
      <c r="L509" s="3"/>
      <c r="M509" s="3"/>
      <c r="N509" s="3"/>
    </row>
    <row r="510" spans="3:14" s="16" customFormat="1" ht="12.75" customHeight="1" x14ac:dyDescent="0.2">
      <c r="C510" s="38"/>
      <c r="I510" s="3"/>
      <c r="J510" s="3"/>
      <c r="K510" s="3"/>
      <c r="L510" s="3"/>
      <c r="M510" s="3"/>
      <c r="N510" s="3"/>
    </row>
    <row r="511" spans="3:14" s="16" customFormat="1" ht="12.75" customHeight="1" x14ac:dyDescent="0.2">
      <c r="C511" s="38"/>
      <c r="I511" s="3"/>
      <c r="J511" s="3"/>
      <c r="K511" s="3"/>
      <c r="L511" s="3"/>
      <c r="M511" s="3"/>
      <c r="N511" s="3"/>
    </row>
    <row r="512" spans="3:14" s="16" customFormat="1" ht="12.75" customHeight="1" x14ac:dyDescent="0.2">
      <c r="C512" s="38"/>
      <c r="I512" s="3"/>
      <c r="J512" s="3"/>
      <c r="K512" s="3"/>
      <c r="L512" s="3"/>
      <c r="M512" s="3"/>
      <c r="N512" s="3"/>
    </row>
    <row r="513" spans="3:14" s="16" customFormat="1" ht="12.75" customHeight="1" x14ac:dyDescent="0.2">
      <c r="C513" s="38"/>
      <c r="I513" s="3"/>
      <c r="J513" s="3"/>
      <c r="K513" s="3"/>
      <c r="L513" s="3"/>
      <c r="M513" s="3"/>
      <c r="N513" s="3"/>
    </row>
    <row r="514" spans="3:14" s="16" customFormat="1" ht="12.75" customHeight="1" x14ac:dyDescent="0.2">
      <c r="C514" s="38"/>
      <c r="I514" s="3"/>
      <c r="J514" s="3"/>
      <c r="K514" s="3"/>
      <c r="L514" s="3"/>
      <c r="M514" s="3"/>
      <c r="N514" s="3"/>
    </row>
    <row r="515" spans="3:14" s="16" customFormat="1" ht="12.75" customHeight="1" x14ac:dyDescent="0.2">
      <c r="C515" s="38"/>
      <c r="I515" s="3"/>
      <c r="J515" s="3"/>
      <c r="K515" s="3"/>
      <c r="L515" s="3"/>
      <c r="M515" s="3"/>
      <c r="N515" s="3"/>
    </row>
    <row r="516" spans="3:14" s="16" customFormat="1" ht="12.75" customHeight="1" x14ac:dyDescent="0.2">
      <c r="C516" s="38"/>
      <c r="I516" s="3"/>
      <c r="J516" s="3"/>
      <c r="K516" s="3"/>
      <c r="L516" s="3"/>
      <c r="M516" s="3"/>
      <c r="N516" s="3"/>
    </row>
    <row r="517" spans="3:14" s="16" customFormat="1" ht="12.75" customHeight="1" x14ac:dyDescent="0.2">
      <c r="C517" s="38"/>
      <c r="I517" s="3"/>
      <c r="J517" s="3"/>
      <c r="K517" s="3"/>
      <c r="L517" s="3"/>
      <c r="M517" s="3"/>
      <c r="N517" s="3"/>
    </row>
    <row r="518" spans="3:14" s="16" customFormat="1" ht="12.75" customHeight="1" x14ac:dyDescent="0.2">
      <c r="C518" s="38"/>
      <c r="I518" s="3"/>
      <c r="J518" s="3"/>
      <c r="K518" s="3"/>
      <c r="L518" s="3"/>
      <c r="M518" s="3"/>
      <c r="N518" s="3"/>
    </row>
    <row r="519" spans="3:14" s="16" customFormat="1" ht="12.75" customHeight="1" x14ac:dyDescent="0.2">
      <c r="C519" s="38"/>
      <c r="I519" s="3"/>
      <c r="J519" s="3"/>
      <c r="K519" s="3"/>
      <c r="L519" s="3"/>
      <c r="M519" s="3"/>
      <c r="N519" s="3"/>
    </row>
    <row r="520" spans="3:14" s="16" customFormat="1" ht="12.75" customHeight="1" x14ac:dyDescent="0.2">
      <c r="C520" s="38"/>
      <c r="I520" s="3"/>
      <c r="J520" s="3"/>
      <c r="K520" s="3"/>
      <c r="L520" s="3"/>
      <c r="M520" s="3"/>
      <c r="N520" s="3"/>
    </row>
    <row r="521" spans="3:14" s="16" customFormat="1" ht="12.75" customHeight="1" x14ac:dyDescent="0.2">
      <c r="C521" s="38"/>
      <c r="I521" s="3"/>
      <c r="J521" s="3"/>
      <c r="K521" s="3"/>
      <c r="L521" s="3"/>
      <c r="M521" s="3"/>
      <c r="N521" s="3"/>
    </row>
    <row r="522" spans="3:14" s="16" customFormat="1" ht="12.75" customHeight="1" x14ac:dyDescent="0.2">
      <c r="C522" s="38"/>
      <c r="I522" s="3"/>
      <c r="J522" s="3"/>
      <c r="K522" s="3"/>
      <c r="L522" s="3"/>
      <c r="M522" s="3"/>
      <c r="N522" s="3"/>
    </row>
    <row r="523" spans="3:14" s="16" customFormat="1" ht="12.75" customHeight="1" x14ac:dyDescent="0.2">
      <c r="C523" s="38"/>
      <c r="I523" s="3"/>
      <c r="J523" s="3"/>
      <c r="K523" s="3"/>
      <c r="L523" s="3"/>
      <c r="M523" s="3"/>
      <c r="N523" s="3"/>
    </row>
    <row r="524" spans="3:14" s="16" customFormat="1" ht="12.75" customHeight="1" x14ac:dyDescent="0.2">
      <c r="C524" s="38"/>
      <c r="I524" s="3"/>
      <c r="J524" s="3"/>
      <c r="K524" s="3"/>
      <c r="L524" s="3"/>
      <c r="M524" s="3"/>
      <c r="N524" s="3"/>
    </row>
    <row r="525" spans="3:14" s="16" customFormat="1" ht="12.75" customHeight="1" x14ac:dyDescent="0.2">
      <c r="C525" s="38"/>
      <c r="I525" s="3"/>
      <c r="J525" s="3"/>
      <c r="K525" s="3"/>
      <c r="L525" s="3"/>
      <c r="M525" s="3"/>
      <c r="N525" s="3"/>
    </row>
    <row r="526" spans="3:14" s="16" customFormat="1" ht="12.75" customHeight="1" x14ac:dyDescent="0.2">
      <c r="C526" s="38"/>
      <c r="I526" s="3"/>
      <c r="J526" s="3"/>
      <c r="K526" s="3"/>
      <c r="L526" s="3"/>
      <c r="M526" s="3"/>
      <c r="N526" s="3"/>
    </row>
    <row r="527" spans="3:14" s="16" customFormat="1" ht="12.75" customHeight="1" x14ac:dyDescent="0.2">
      <c r="C527" s="38"/>
      <c r="I527" s="3"/>
      <c r="J527" s="3"/>
      <c r="K527" s="3"/>
      <c r="L527" s="3"/>
      <c r="M527" s="3"/>
      <c r="N527" s="3"/>
    </row>
    <row r="528" spans="3:14" s="16" customFormat="1" ht="12.75" customHeight="1" x14ac:dyDescent="0.2">
      <c r="C528" s="38"/>
      <c r="I528" s="3"/>
      <c r="J528" s="3"/>
      <c r="K528" s="3"/>
      <c r="L528" s="3"/>
      <c r="M528" s="3"/>
      <c r="N528" s="3"/>
    </row>
    <row r="529" spans="3:14" s="16" customFormat="1" ht="12.75" customHeight="1" x14ac:dyDescent="0.2">
      <c r="C529" s="38"/>
      <c r="I529" s="3"/>
      <c r="J529" s="3"/>
      <c r="K529" s="3"/>
      <c r="L529" s="3"/>
      <c r="M529" s="3"/>
      <c r="N529" s="3"/>
    </row>
    <row r="530" spans="3:14" s="16" customFormat="1" ht="12.75" customHeight="1" x14ac:dyDescent="0.2">
      <c r="C530" s="38"/>
      <c r="I530" s="3"/>
      <c r="J530" s="3"/>
      <c r="K530" s="3"/>
      <c r="L530" s="3"/>
      <c r="M530" s="3"/>
      <c r="N530" s="3"/>
    </row>
    <row r="531" spans="3:14" s="16" customFormat="1" ht="12.75" customHeight="1" x14ac:dyDescent="0.2">
      <c r="C531" s="38"/>
      <c r="I531" s="3"/>
      <c r="J531" s="3"/>
      <c r="K531" s="3"/>
      <c r="L531" s="3"/>
      <c r="M531" s="3"/>
      <c r="N531" s="3"/>
    </row>
    <row r="532" spans="3:14" s="16" customFormat="1" ht="12.75" customHeight="1" x14ac:dyDescent="0.2">
      <c r="C532" s="38"/>
      <c r="I532" s="3"/>
      <c r="J532" s="3"/>
      <c r="K532" s="3"/>
      <c r="L532" s="3"/>
      <c r="M532" s="3"/>
      <c r="N532" s="3"/>
    </row>
    <row r="533" spans="3:14" s="16" customFormat="1" ht="12.75" customHeight="1" x14ac:dyDescent="0.2">
      <c r="C533" s="38"/>
      <c r="I533" s="3"/>
      <c r="J533" s="3"/>
      <c r="K533" s="3"/>
      <c r="L533" s="3"/>
      <c r="M533" s="3"/>
      <c r="N533" s="3"/>
    </row>
    <row r="534" spans="3:14" s="16" customFormat="1" ht="12.75" customHeight="1" x14ac:dyDescent="0.2">
      <c r="C534" s="38"/>
      <c r="I534" s="3"/>
      <c r="J534" s="3"/>
      <c r="K534" s="3"/>
      <c r="L534" s="3"/>
      <c r="M534" s="3"/>
      <c r="N534" s="3"/>
    </row>
    <row r="535" spans="3:14" s="16" customFormat="1" ht="12.75" customHeight="1" x14ac:dyDescent="0.2">
      <c r="C535" s="38"/>
      <c r="I535" s="3"/>
      <c r="J535" s="3"/>
      <c r="K535" s="3"/>
      <c r="L535" s="3"/>
      <c r="M535" s="3"/>
      <c r="N535" s="3"/>
    </row>
    <row r="536" spans="3:14" s="16" customFormat="1" ht="12.75" customHeight="1" x14ac:dyDescent="0.2">
      <c r="C536" s="38"/>
      <c r="I536" s="3"/>
      <c r="J536" s="3"/>
      <c r="K536" s="3"/>
      <c r="L536" s="3"/>
      <c r="M536" s="3"/>
      <c r="N536" s="3"/>
    </row>
    <row r="537" spans="3:14" s="16" customFormat="1" ht="12.75" customHeight="1" x14ac:dyDescent="0.2">
      <c r="C537" s="38"/>
      <c r="I537" s="3"/>
      <c r="J537" s="3"/>
      <c r="K537" s="3"/>
      <c r="L537" s="3"/>
      <c r="M537" s="3"/>
      <c r="N537" s="3"/>
    </row>
    <row r="538" spans="3:14" s="16" customFormat="1" ht="12.75" customHeight="1" x14ac:dyDescent="0.2">
      <c r="C538" s="38"/>
      <c r="I538" s="3"/>
      <c r="J538" s="3"/>
      <c r="K538" s="3"/>
      <c r="L538" s="3"/>
      <c r="M538" s="3"/>
      <c r="N538" s="3"/>
    </row>
    <row r="539" spans="3:14" s="16" customFormat="1" ht="12.75" customHeight="1" x14ac:dyDescent="0.2">
      <c r="C539" s="38"/>
      <c r="I539" s="3"/>
      <c r="J539" s="3"/>
      <c r="K539" s="3"/>
      <c r="L539" s="3"/>
      <c r="M539" s="3"/>
      <c r="N539" s="3"/>
    </row>
    <row r="540" spans="3:14" s="16" customFormat="1" ht="12.75" customHeight="1" x14ac:dyDescent="0.2">
      <c r="C540" s="38"/>
      <c r="I540" s="3"/>
      <c r="J540" s="3"/>
      <c r="K540" s="3"/>
      <c r="L540" s="3"/>
      <c r="M540" s="3"/>
      <c r="N540" s="3"/>
    </row>
    <row r="541" spans="3:14" s="16" customFormat="1" ht="12.75" customHeight="1" x14ac:dyDescent="0.2">
      <c r="C541" s="38"/>
      <c r="I541" s="3"/>
      <c r="J541" s="3"/>
      <c r="K541" s="3"/>
      <c r="L541" s="3"/>
      <c r="M541" s="3"/>
      <c r="N541" s="3"/>
    </row>
    <row r="542" spans="3:14" s="16" customFormat="1" ht="12.75" customHeight="1" x14ac:dyDescent="0.2">
      <c r="C542" s="38"/>
      <c r="I542" s="3"/>
      <c r="J542" s="3"/>
      <c r="K542" s="3"/>
      <c r="L542" s="3"/>
      <c r="M542" s="3"/>
      <c r="N542" s="3"/>
    </row>
    <row r="543" spans="3:14" s="16" customFormat="1" ht="12.75" customHeight="1" x14ac:dyDescent="0.2">
      <c r="C543" s="38"/>
      <c r="I543" s="3"/>
      <c r="J543" s="3"/>
      <c r="K543" s="3"/>
      <c r="L543" s="3"/>
      <c r="M543" s="3"/>
      <c r="N543" s="3"/>
    </row>
    <row r="544" spans="3:14" s="16" customFormat="1" ht="12.75" customHeight="1" x14ac:dyDescent="0.2">
      <c r="C544" s="38"/>
      <c r="I544" s="3"/>
      <c r="J544" s="3"/>
      <c r="K544" s="3"/>
      <c r="L544" s="3"/>
      <c r="M544" s="3"/>
      <c r="N544" s="3"/>
    </row>
    <row r="545" spans="3:14" s="16" customFormat="1" ht="12.75" customHeight="1" x14ac:dyDescent="0.2">
      <c r="C545" s="38"/>
      <c r="I545" s="3"/>
      <c r="J545" s="3"/>
      <c r="K545" s="3"/>
      <c r="L545" s="3"/>
      <c r="M545" s="3"/>
      <c r="N545" s="3"/>
    </row>
    <row r="546" spans="3:14" s="16" customFormat="1" ht="12.75" customHeight="1" x14ac:dyDescent="0.2">
      <c r="C546" s="38"/>
      <c r="I546" s="3"/>
      <c r="J546" s="3"/>
      <c r="K546" s="3"/>
      <c r="L546" s="3"/>
      <c r="M546" s="3"/>
      <c r="N546" s="3"/>
    </row>
    <row r="547" spans="3:14" s="16" customFormat="1" ht="12.75" customHeight="1" x14ac:dyDescent="0.2">
      <c r="C547" s="38"/>
      <c r="I547" s="3"/>
      <c r="J547" s="3"/>
      <c r="K547" s="3"/>
      <c r="L547" s="3"/>
      <c r="M547" s="3"/>
      <c r="N547" s="3"/>
    </row>
    <row r="548" spans="3:14" s="16" customFormat="1" ht="12.75" customHeight="1" x14ac:dyDescent="0.2">
      <c r="C548" s="38"/>
      <c r="I548" s="3"/>
      <c r="J548" s="3"/>
      <c r="K548" s="3"/>
      <c r="L548" s="3"/>
      <c r="M548" s="3"/>
      <c r="N548" s="3"/>
    </row>
    <row r="549" spans="3:14" s="16" customFormat="1" ht="12.75" customHeight="1" x14ac:dyDescent="0.2">
      <c r="C549" s="38"/>
      <c r="I549" s="3"/>
      <c r="J549" s="3"/>
      <c r="K549" s="3"/>
      <c r="L549" s="3"/>
      <c r="M549" s="3"/>
      <c r="N549" s="3"/>
    </row>
    <row r="550" spans="3:14" s="16" customFormat="1" ht="12.75" customHeight="1" x14ac:dyDescent="0.2">
      <c r="C550" s="38"/>
      <c r="I550" s="3"/>
      <c r="J550" s="3"/>
      <c r="K550" s="3"/>
      <c r="L550" s="3"/>
      <c r="M550" s="3"/>
      <c r="N550" s="3"/>
    </row>
    <row r="551" spans="3:14" s="16" customFormat="1" ht="12.75" customHeight="1" x14ac:dyDescent="0.2">
      <c r="C551" s="38"/>
      <c r="I551" s="3"/>
      <c r="J551" s="3"/>
      <c r="K551" s="3"/>
      <c r="L551" s="3"/>
      <c r="M551" s="3"/>
      <c r="N551" s="3"/>
    </row>
    <row r="552" spans="3:14" s="16" customFormat="1" ht="12.75" customHeight="1" x14ac:dyDescent="0.2">
      <c r="C552" s="38"/>
      <c r="I552" s="3"/>
      <c r="J552" s="3"/>
      <c r="K552" s="3"/>
      <c r="L552" s="3"/>
      <c r="M552" s="3"/>
      <c r="N552" s="3"/>
    </row>
    <row r="553" spans="3:14" s="16" customFormat="1" ht="12.75" customHeight="1" x14ac:dyDescent="0.2">
      <c r="C553" s="38"/>
      <c r="I553" s="3"/>
      <c r="J553" s="3"/>
      <c r="K553" s="3"/>
      <c r="L553" s="3"/>
      <c r="M553" s="3"/>
      <c r="N553" s="3"/>
    </row>
    <row r="554" spans="3:14" s="16" customFormat="1" ht="12.75" customHeight="1" x14ac:dyDescent="0.2">
      <c r="C554" s="38"/>
      <c r="I554" s="3"/>
      <c r="J554" s="3"/>
      <c r="K554" s="3"/>
      <c r="L554" s="3"/>
      <c r="M554" s="3"/>
      <c r="N554" s="3"/>
    </row>
    <row r="555" spans="3:14" s="16" customFormat="1" ht="12.75" customHeight="1" x14ac:dyDescent="0.2">
      <c r="C555" s="38"/>
      <c r="I555" s="3"/>
      <c r="J555" s="3"/>
      <c r="K555" s="3"/>
      <c r="L555" s="3"/>
      <c r="M555" s="3"/>
      <c r="N555" s="3"/>
    </row>
    <row r="556" spans="3:14" s="16" customFormat="1" ht="12.75" customHeight="1" x14ac:dyDescent="0.2">
      <c r="C556" s="38"/>
      <c r="I556" s="3"/>
      <c r="J556" s="3"/>
      <c r="K556" s="3"/>
      <c r="L556" s="3"/>
      <c r="M556" s="3"/>
      <c r="N556" s="3"/>
    </row>
    <row r="557" spans="3:14" s="16" customFormat="1" ht="12.75" customHeight="1" x14ac:dyDescent="0.2">
      <c r="C557" s="38"/>
      <c r="I557" s="3"/>
      <c r="J557" s="3"/>
      <c r="K557" s="3"/>
      <c r="L557" s="3"/>
      <c r="M557" s="3"/>
      <c r="N557" s="3"/>
    </row>
    <row r="558" spans="3:14" s="16" customFormat="1" ht="12.75" customHeight="1" x14ac:dyDescent="0.2">
      <c r="C558" s="38"/>
      <c r="I558" s="3"/>
      <c r="J558" s="3"/>
      <c r="K558" s="3"/>
      <c r="L558" s="3"/>
      <c r="M558" s="3"/>
      <c r="N558" s="3"/>
    </row>
    <row r="559" spans="3:14" s="16" customFormat="1" ht="12.75" customHeight="1" x14ac:dyDescent="0.2">
      <c r="C559" s="38"/>
      <c r="I559" s="3"/>
      <c r="J559" s="3"/>
      <c r="K559" s="3"/>
      <c r="L559" s="3"/>
      <c r="M559" s="3"/>
      <c r="N559" s="3"/>
    </row>
    <row r="560" spans="3:14" s="16" customFormat="1" ht="12.75" customHeight="1" x14ac:dyDescent="0.2">
      <c r="C560" s="38"/>
      <c r="I560" s="3"/>
      <c r="J560" s="3"/>
      <c r="K560" s="3"/>
      <c r="L560" s="3"/>
      <c r="M560" s="3"/>
      <c r="N560" s="3"/>
    </row>
    <row r="561" spans="3:14" s="16" customFormat="1" ht="12.75" customHeight="1" x14ac:dyDescent="0.2">
      <c r="C561" s="38"/>
      <c r="I561" s="3"/>
      <c r="J561" s="3"/>
      <c r="K561" s="3"/>
      <c r="L561" s="3"/>
      <c r="M561" s="3"/>
      <c r="N561" s="3"/>
    </row>
    <row r="562" spans="3:14" s="16" customFormat="1" ht="12.75" customHeight="1" x14ac:dyDescent="0.2">
      <c r="C562" s="38"/>
      <c r="I562" s="3"/>
      <c r="J562" s="3"/>
      <c r="K562" s="3"/>
      <c r="L562" s="3"/>
      <c r="M562" s="3"/>
      <c r="N562" s="3"/>
    </row>
    <row r="563" spans="3:14" s="16" customFormat="1" ht="12.75" customHeight="1" x14ac:dyDescent="0.2">
      <c r="C563" s="38"/>
      <c r="I563" s="3"/>
      <c r="J563" s="3"/>
      <c r="K563" s="3"/>
      <c r="L563" s="3"/>
      <c r="M563" s="3"/>
      <c r="N563" s="3"/>
    </row>
    <row r="564" spans="3:14" s="16" customFormat="1" ht="12.75" customHeight="1" x14ac:dyDescent="0.2">
      <c r="C564" s="38"/>
      <c r="I564" s="3"/>
      <c r="J564" s="3"/>
      <c r="K564" s="3"/>
      <c r="L564" s="3"/>
      <c r="M564" s="3"/>
      <c r="N564" s="3"/>
    </row>
    <row r="565" spans="3:14" s="16" customFormat="1" ht="12.75" customHeight="1" x14ac:dyDescent="0.2">
      <c r="C565" s="38"/>
      <c r="I565" s="3"/>
      <c r="J565" s="3"/>
      <c r="K565" s="3"/>
      <c r="L565" s="3"/>
      <c r="M565" s="3"/>
      <c r="N565" s="3"/>
    </row>
    <row r="566" spans="3:14" s="16" customFormat="1" ht="12.75" customHeight="1" x14ac:dyDescent="0.2">
      <c r="C566" s="38"/>
      <c r="I566" s="3"/>
      <c r="J566" s="3"/>
      <c r="K566" s="3"/>
      <c r="L566" s="3"/>
      <c r="M566" s="3"/>
      <c r="N566" s="3"/>
    </row>
    <row r="567" spans="3:14" s="16" customFormat="1" ht="12.75" customHeight="1" x14ac:dyDescent="0.2">
      <c r="C567" s="38"/>
      <c r="I567" s="3"/>
      <c r="J567" s="3"/>
      <c r="K567" s="3"/>
      <c r="L567" s="3"/>
      <c r="M567" s="3"/>
      <c r="N567" s="3"/>
    </row>
    <row r="568" spans="3:14" s="16" customFormat="1" ht="12.75" customHeight="1" x14ac:dyDescent="0.2">
      <c r="C568" s="38"/>
      <c r="I568" s="3"/>
      <c r="J568" s="3"/>
      <c r="K568" s="3"/>
      <c r="L568" s="3"/>
      <c r="M568" s="3"/>
      <c r="N568" s="3"/>
    </row>
    <row r="569" spans="3:14" s="16" customFormat="1" ht="12.75" customHeight="1" x14ac:dyDescent="0.2">
      <c r="C569" s="38"/>
      <c r="I569" s="3"/>
      <c r="J569" s="3"/>
      <c r="K569" s="3"/>
      <c r="L569" s="3"/>
      <c r="M569" s="3"/>
      <c r="N569" s="3"/>
    </row>
    <row r="570" spans="3:14" s="16" customFormat="1" ht="12.75" customHeight="1" x14ac:dyDescent="0.2">
      <c r="C570" s="38"/>
      <c r="I570" s="3"/>
      <c r="J570" s="3"/>
      <c r="K570" s="3"/>
      <c r="L570" s="3"/>
      <c r="M570" s="3"/>
      <c r="N570" s="3"/>
    </row>
    <row r="571" spans="3:14" s="16" customFormat="1" ht="12.75" customHeight="1" x14ac:dyDescent="0.2">
      <c r="C571" s="38"/>
      <c r="I571" s="3"/>
      <c r="J571" s="3"/>
      <c r="K571" s="3"/>
      <c r="L571" s="3"/>
      <c r="M571" s="3"/>
      <c r="N571" s="3"/>
    </row>
    <row r="572" spans="3:14" s="16" customFormat="1" ht="12.75" customHeight="1" x14ac:dyDescent="0.2">
      <c r="C572" s="38"/>
      <c r="I572" s="3"/>
      <c r="J572" s="3"/>
      <c r="K572" s="3"/>
      <c r="L572" s="3"/>
      <c r="M572" s="3"/>
      <c r="N572" s="3"/>
    </row>
    <row r="573" spans="3:14" s="16" customFormat="1" ht="12.75" customHeight="1" x14ac:dyDescent="0.2">
      <c r="C573" s="38"/>
      <c r="I573" s="3"/>
      <c r="J573" s="3"/>
      <c r="K573" s="3"/>
      <c r="L573" s="3"/>
      <c r="M573" s="3"/>
      <c r="N573" s="3"/>
    </row>
    <row r="574" spans="3:14" s="16" customFormat="1" ht="12.75" customHeight="1" x14ac:dyDescent="0.2">
      <c r="C574" s="38"/>
      <c r="I574" s="3"/>
      <c r="J574" s="3"/>
      <c r="K574" s="3"/>
      <c r="L574" s="3"/>
      <c r="M574" s="3"/>
      <c r="N574" s="3"/>
    </row>
    <row r="575" spans="3:14" s="16" customFormat="1" ht="12.75" customHeight="1" x14ac:dyDescent="0.2">
      <c r="C575" s="38"/>
      <c r="I575" s="3"/>
      <c r="J575" s="3"/>
      <c r="K575" s="3"/>
      <c r="L575" s="3"/>
      <c r="M575" s="3"/>
      <c r="N575" s="3"/>
    </row>
    <row r="576" spans="3:14" s="16" customFormat="1" ht="12.75" customHeight="1" x14ac:dyDescent="0.2">
      <c r="C576" s="38"/>
      <c r="I576" s="3"/>
      <c r="J576" s="3"/>
      <c r="K576" s="3"/>
      <c r="L576" s="3"/>
      <c r="M576" s="3"/>
      <c r="N576" s="3"/>
    </row>
    <row r="577" spans="3:14" s="16" customFormat="1" ht="12.75" customHeight="1" x14ac:dyDescent="0.2">
      <c r="C577" s="38"/>
      <c r="I577" s="3"/>
      <c r="J577" s="3"/>
      <c r="K577" s="3"/>
      <c r="L577" s="3"/>
      <c r="M577" s="3"/>
      <c r="N577" s="3"/>
    </row>
    <row r="578" spans="3:14" s="16" customFormat="1" ht="12.75" customHeight="1" x14ac:dyDescent="0.2">
      <c r="C578" s="38"/>
      <c r="I578" s="3"/>
      <c r="J578" s="3"/>
      <c r="K578" s="3"/>
      <c r="L578" s="3"/>
      <c r="M578" s="3"/>
      <c r="N578" s="3"/>
    </row>
    <row r="579" spans="3:14" s="16" customFormat="1" ht="12.75" customHeight="1" x14ac:dyDescent="0.2">
      <c r="C579" s="38"/>
      <c r="I579" s="3"/>
      <c r="J579" s="3"/>
      <c r="K579" s="3"/>
      <c r="L579" s="3"/>
      <c r="M579" s="3"/>
      <c r="N579" s="3"/>
    </row>
    <row r="580" spans="3:14" s="16" customFormat="1" ht="12.75" customHeight="1" x14ac:dyDescent="0.2">
      <c r="C580" s="38"/>
      <c r="I580" s="3"/>
      <c r="J580" s="3"/>
      <c r="K580" s="3"/>
      <c r="L580" s="3"/>
      <c r="M580" s="3"/>
      <c r="N580" s="3"/>
    </row>
    <row r="581" spans="3:14" s="16" customFormat="1" ht="12.75" customHeight="1" x14ac:dyDescent="0.2">
      <c r="C581" s="38"/>
      <c r="I581" s="3"/>
      <c r="J581" s="3"/>
      <c r="K581" s="3"/>
      <c r="L581" s="3"/>
      <c r="M581" s="3"/>
      <c r="N581" s="3"/>
    </row>
    <row r="582" spans="3:14" s="16" customFormat="1" ht="12.75" customHeight="1" x14ac:dyDescent="0.2">
      <c r="C582" s="38"/>
      <c r="I582" s="3"/>
      <c r="J582" s="3"/>
      <c r="K582" s="3"/>
      <c r="L582" s="3"/>
      <c r="M582" s="3"/>
      <c r="N582" s="3"/>
    </row>
    <row r="583" spans="3:14" s="16" customFormat="1" ht="12.75" customHeight="1" x14ac:dyDescent="0.2">
      <c r="C583" s="38"/>
      <c r="I583" s="3"/>
      <c r="J583" s="3"/>
      <c r="K583" s="3"/>
      <c r="L583" s="3"/>
      <c r="M583" s="3"/>
      <c r="N583" s="3"/>
    </row>
    <row r="584" spans="3:14" s="16" customFormat="1" ht="12.75" customHeight="1" x14ac:dyDescent="0.2">
      <c r="C584" s="38"/>
      <c r="I584" s="3"/>
      <c r="J584" s="3"/>
      <c r="K584" s="3"/>
      <c r="L584" s="3"/>
      <c r="M584" s="3"/>
      <c r="N584" s="3"/>
    </row>
    <row r="585" spans="3:14" s="16" customFormat="1" ht="12.75" customHeight="1" x14ac:dyDescent="0.2">
      <c r="C585" s="38"/>
      <c r="I585" s="3"/>
      <c r="J585" s="3"/>
      <c r="K585" s="3"/>
      <c r="L585" s="3"/>
      <c r="M585" s="3"/>
      <c r="N585" s="3"/>
    </row>
    <row r="586" spans="3:14" s="16" customFormat="1" ht="12.75" customHeight="1" x14ac:dyDescent="0.2">
      <c r="C586" s="38"/>
      <c r="I586" s="3"/>
      <c r="J586" s="3"/>
      <c r="K586" s="3"/>
      <c r="L586" s="3"/>
      <c r="M586" s="3"/>
      <c r="N586" s="3"/>
    </row>
    <row r="587" spans="3:14" s="16" customFormat="1" ht="12.75" customHeight="1" x14ac:dyDescent="0.2">
      <c r="C587" s="38"/>
      <c r="I587" s="3"/>
      <c r="J587" s="3"/>
      <c r="K587" s="3"/>
      <c r="L587" s="3"/>
      <c r="M587" s="3"/>
      <c r="N587" s="3"/>
    </row>
    <row r="588" spans="3:14" s="16" customFormat="1" ht="12.75" customHeight="1" x14ac:dyDescent="0.2">
      <c r="C588" s="38"/>
      <c r="I588" s="3"/>
      <c r="J588" s="3"/>
      <c r="K588" s="3"/>
      <c r="L588" s="3"/>
      <c r="M588" s="3"/>
      <c r="N588" s="3"/>
    </row>
    <row r="589" spans="3:14" s="16" customFormat="1" ht="12.75" customHeight="1" x14ac:dyDescent="0.2">
      <c r="C589" s="38"/>
      <c r="I589" s="3"/>
      <c r="J589" s="3"/>
      <c r="K589" s="3"/>
      <c r="L589" s="3"/>
      <c r="M589" s="3"/>
      <c r="N589" s="3"/>
    </row>
    <row r="590" spans="3:14" s="16" customFormat="1" ht="12.75" customHeight="1" x14ac:dyDescent="0.2">
      <c r="C590" s="38"/>
      <c r="I590" s="3"/>
      <c r="J590" s="3"/>
      <c r="K590" s="3"/>
      <c r="L590" s="3"/>
      <c r="M590" s="3"/>
      <c r="N590" s="3"/>
    </row>
    <row r="591" spans="3:14" s="16" customFormat="1" ht="12.75" customHeight="1" x14ac:dyDescent="0.2">
      <c r="C591" s="38"/>
      <c r="I591" s="3"/>
      <c r="J591" s="3"/>
      <c r="K591" s="3"/>
      <c r="L591" s="3"/>
      <c r="M591" s="3"/>
      <c r="N591" s="3"/>
    </row>
    <row r="592" spans="3:14" s="16" customFormat="1" ht="12.75" customHeight="1" x14ac:dyDescent="0.2">
      <c r="C592" s="38"/>
      <c r="I592" s="3"/>
      <c r="J592" s="3"/>
      <c r="K592" s="3"/>
      <c r="L592" s="3"/>
      <c r="M592" s="3"/>
      <c r="N592" s="3"/>
    </row>
    <row r="593" spans="3:14" s="16" customFormat="1" ht="12.75" customHeight="1" x14ac:dyDescent="0.2">
      <c r="C593" s="38"/>
      <c r="I593" s="3"/>
      <c r="J593" s="3"/>
      <c r="K593" s="3"/>
      <c r="L593" s="3"/>
      <c r="M593" s="3"/>
      <c r="N593" s="3"/>
    </row>
    <row r="594" spans="3:14" s="16" customFormat="1" ht="12.75" customHeight="1" x14ac:dyDescent="0.2">
      <c r="C594" s="38"/>
      <c r="I594" s="3"/>
      <c r="J594" s="3"/>
      <c r="K594" s="3"/>
      <c r="L594" s="3"/>
      <c r="M594" s="3"/>
      <c r="N594" s="3"/>
    </row>
    <row r="595" spans="3:14" s="16" customFormat="1" ht="12.75" customHeight="1" x14ac:dyDescent="0.2">
      <c r="C595" s="38"/>
      <c r="I595" s="3"/>
      <c r="J595" s="3"/>
      <c r="K595" s="3"/>
      <c r="L595" s="3"/>
      <c r="M595" s="3"/>
      <c r="N595" s="3"/>
    </row>
    <row r="596" spans="3:14" s="16" customFormat="1" ht="12.75" customHeight="1" x14ac:dyDescent="0.2">
      <c r="C596" s="38"/>
      <c r="I596" s="3"/>
      <c r="J596" s="3"/>
      <c r="K596" s="3"/>
      <c r="L596" s="3"/>
      <c r="M596" s="3"/>
      <c r="N596" s="3"/>
    </row>
    <row r="597" spans="3:14" s="16" customFormat="1" ht="12.75" customHeight="1" x14ac:dyDescent="0.2">
      <c r="C597" s="38"/>
      <c r="I597" s="3"/>
      <c r="J597" s="3"/>
      <c r="K597" s="3"/>
      <c r="L597" s="3"/>
      <c r="M597" s="3"/>
      <c r="N597" s="3"/>
    </row>
    <row r="598" spans="3:14" s="16" customFormat="1" ht="12.75" customHeight="1" x14ac:dyDescent="0.2">
      <c r="C598" s="38"/>
      <c r="I598" s="3"/>
      <c r="J598" s="3"/>
      <c r="K598" s="3"/>
      <c r="L598" s="3"/>
      <c r="M598" s="3"/>
      <c r="N598" s="3"/>
    </row>
    <row r="599" spans="3:14" s="16" customFormat="1" ht="12.75" customHeight="1" x14ac:dyDescent="0.2">
      <c r="C599" s="38"/>
      <c r="I599" s="3"/>
      <c r="J599" s="3"/>
      <c r="K599" s="3"/>
      <c r="L599" s="3"/>
      <c r="M599" s="3"/>
      <c r="N599" s="3"/>
    </row>
    <row r="600" spans="3:14" s="16" customFormat="1" ht="12.75" customHeight="1" x14ac:dyDescent="0.2">
      <c r="C600" s="38"/>
      <c r="I600" s="3"/>
      <c r="J600" s="3"/>
      <c r="K600" s="3"/>
      <c r="L600" s="3"/>
      <c r="M600" s="3"/>
      <c r="N600" s="3"/>
    </row>
    <row r="601" spans="3:14" s="16" customFormat="1" ht="12.75" customHeight="1" x14ac:dyDescent="0.2">
      <c r="C601" s="38"/>
      <c r="I601" s="3"/>
      <c r="J601" s="3"/>
      <c r="K601" s="3"/>
      <c r="L601" s="3"/>
      <c r="M601" s="3"/>
      <c r="N601" s="3"/>
    </row>
    <row r="602" spans="3:14" s="16" customFormat="1" ht="12.75" customHeight="1" x14ac:dyDescent="0.2">
      <c r="C602" s="38"/>
      <c r="I602" s="3"/>
      <c r="J602" s="3"/>
      <c r="K602" s="3"/>
      <c r="L602" s="3"/>
      <c r="M602" s="3"/>
      <c r="N602" s="3"/>
    </row>
    <row r="603" spans="3:14" s="16" customFormat="1" ht="12.75" customHeight="1" x14ac:dyDescent="0.2">
      <c r="C603" s="38"/>
      <c r="I603" s="3"/>
      <c r="J603" s="3"/>
      <c r="K603" s="3"/>
      <c r="L603" s="3"/>
      <c r="M603" s="3"/>
      <c r="N603" s="3"/>
    </row>
    <row r="604" spans="3:14" s="16" customFormat="1" ht="12.75" customHeight="1" x14ac:dyDescent="0.2">
      <c r="C604" s="38"/>
      <c r="I604" s="3"/>
      <c r="J604" s="3"/>
      <c r="K604" s="3"/>
      <c r="L604" s="3"/>
      <c r="M604" s="3"/>
      <c r="N604" s="3"/>
    </row>
    <row r="605" spans="3:14" s="16" customFormat="1" ht="12.75" customHeight="1" x14ac:dyDescent="0.2">
      <c r="C605" s="38"/>
      <c r="I605" s="3"/>
      <c r="J605" s="3"/>
      <c r="K605" s="3"/>
      <c r="L605" s="3"/>
      <c r="M605" s="3"/>
      <c r="N605" s="3"/>
    </row>
    <row r="606" spans="3:14" s="16" customFormat="1" ht="12.75" customHeight="1" x14ac:dyDescent="0.2">
      <c r="C606" s="38"/>
      <c r="I606" s="3"/>
      <c r="J606" s="3"/>
      <c r="K606" s="3"/>
      <c r="L606" s="3"/>
      <c r="M606" s="3"/>
      <c r="N606" s="3"/>
    </row>
    <row r="607" spans="3:14" s="16" customFormat="1" ht="12.75" customHeight="1" x14ac:dyDescent="0.2">
      <c r="C607" s="38"/>
      <c r="I607" s="3"/>
      <c r="J607" s="3"/>
      <c r="K607" s="3"/>
      <c r="L607" s="3"/>
      <c r="M607" s="3"/>
      <c r="N607" s="3"/>
    </row>
    <row r="608" spans="3:14" s="16" customFormat="1" ht="12.75" customHeight="1" x14ac:dyDescent="0.2">
      <c r="C608" s="38"/>
      <c r="I608" s="3"/>
      <c r="J608" s="3"/>
      <c r="K608" s="3"/>
      <c r="L608" s="3"/>
      <c r="M608" s="3"/>
      <c r="N608" s="3"/>
    </row>
    <row r="609" spans="3:14" s="16" customFormat="1" ht="12.75" customHeight="1" x14ac:dyDescent="0.2">
      <c r="C609" s="38"/>
      <c r="I609" s="3"/>
      <c r="J609" s="3"/>
      <c r="K609" s="3"/>
      <c r="L609" s="3"/>
      <c r="M609" s="3"/>
      <c r="N609" s="3"/>
    </row>
    <row r="610" spans="3:14" s="16" customFormat="1" ht="12.75" customHeight="1" x14ac:dyDescent="0.2">
      <c r="C610" s="38"/>
      <c r="I610" s="3"/>
      <c r="J610" s="3"/>
      <c r="K610" s="3"/>
      <c r="L610" s="3"/>
      <c r="M610" s="3"/>
      <c r="N610" s="3"/>
    </row>
    <row r="611" spans="3:14" s="16" customFormat="1" ht="12.75" customHeight="1" x14ac:dyDescent="0.2">
      <c r="C611" s="38"/>
      <c r="I611" s="3"/>
      <c r="J611" s="3"/>
      <c r="K611" s="3"/>
      <c r="L611" s="3"/>
      <c r="M611" s="3"/>
      <c r="N611" s="3"/>
    </row>
    <row r="612" spans="3:14" s="16" customFormat="1" ht="12.75" customHeight="1" x14ac:dyDescent="0.2">
      <c r="C612" s="38"/>
      <c r="I612" s="3"/>
      <c r="J612" s="3"/>
      <c r="K612" s="3"/>
      <c r="L612" s="3"/>
      <c r="M612" s="3"/>
      <c r="N612" s="3"/>
    </row>
    <row r="613" spans="3:14" s="16" customFormat="1" ht="12.75" customHeight="1" x14ac:dyDescent="0.2">
      <c r="C613" s="38"/>
      <c r="I613" s="3"/>
      <c r="J613" s="3"/>
      <c r="K613" s="3"/>
      <c r="L613" s="3"/>
      <c r="M613" s="3"/>
      <c r="N613" s="3"/>
    </row>
    <row r="614" spans="3:14" s="16" customFormat="1" ht="12.75" customHeight="1" x14ac:dyDescent="0.2">
      <c r="C614" s="38"/>
      <c r="I614" s="3"/>
      <c r="J614" s="3"/>
      <c r="K614" s="3"/>
      <c r="L614" s="3"/>
      <c r="M614" s="3"/>
      <c r="N614" s="3"/>
    </row>
    <row r="615" spans="3:14" s="16" customFormat="1" ht="12.75" customHeight="1" x14ac:dyDescent="0.2">
      <c r="C615" s="38"/>
      <c r="I615" s="3"/>
      <c r="J615" s="3"/>
      <c r="K615" s="3"/>
      <c r="L615" s="3"/>
      <c r="M615" s="3"/>
      <c r="N615" s="3"/>
    </row>
    <row r="616" spans="3:14" s="16" customFormat="1" ht="12.75" customHeight="1" x14ac:dyDescent="0.2">
      <c r="C616" s="38"/>
      <c r="I616" s="3"/>
      <c r="J616" s="3"/>
      <c r="K616" s="3"/>
      <c r="L616" s="3"/>
      <c r="M616" s="3"/>
      <c r="N616" s="3"/>
    </row>
    <row r="617" spans="3:14" s="16" customFormat="1" ht="12.75" customHeight="1" x14ac:dyDescent="0.2">
      <c r="C617" s="38"/>
      <c r="I617" s="3"/>
      <c r="J617" s="3"/>
      <c r="K617" s="3"/>
      <c r="L617" s="3"/>
      <c r="M617" s="3"/>
      <c r="N617" s="3"/>
    </row>
    <row r="618" spans="3:14" s="16" customFormat="1" ht="12.75" customHeight="1" x14ac:dyDescent="0.2">
      <c r="C618" s="38"/>
      <c r="I618" s="3"/>
      <c r="J618" s="3"/>
      <c r="K618" s="3"/>
      <c r="L618" s="3"/>
      <c r="M618" s="3"/>
      <c r="N618" s="3"/>
    </row>
    <row r="619" spans="3:14" s="16" customFormat="1" ht="12.75" customHeight="1" x14ac:dyDescent="0.2">
      <c r="C619" s="38"/>
      <c r="I619" s="3"/>
      <c r="J619" s="3"/>
      <c r="K619" s="3"/>
      <c r="L619" s="3"/>
      <c r="M619" s="3"/>
      <c r="N619" s="3"/>
    </row>
    <row r="620" spans="3:14" s="16" customFormat="1" ht="12.75" customHeight="1" x14ac:dyDescent="0.2">
      <c r="C620" s="38"/>
      <c r="I620" s="3"/>
      <c r="J620" s="3"/>
      <c r="K620" s="3"/>
      <c r="L620" s="3"/>
      <c r="M620" s="3"/>
      <c r="N620" s="3"/>
    </row>
    <row r="621" spans="3:14" s="16" customFormat="1" ht="12.75" customHeight="1" x14ac:dyDescent="0.2">
      <c r="C621" s="38"/>
      <c r="I621" s="3"/>
      <c r="J621" s="3"/>
      <c r="K621" s="3"/>
      <c r="L621" s="3"/>
      <c r="M621" s="3"/>
      <c r="N621" s="3"/>
    </row>
    <row r="622" spans="3:14" s="16" customFormat="1" ht="12.75" customHeight="1" x14ac:dyDescent="0.2">
      <c r="C622" s="38"/>
      <c r="I622" s="3"/>
      <c r="J622" s="3"/>
      <c r="K622" s="3"/>
      <c r="L622" s="3"/>
      <c r="M622" s="3"/>
      <c r="N622" s="3"/>
    </row>
    <row r="623" spans="3:14" s="16" customFormat="1" ht="12.75" customHeight="1" x14ac:dyDescent="0.2">
      <c r="C623" s="38"/>
      <c r="I623" s="3"/>
      <c r="J623" s="3"/>
      <c r="K623" s="3"/>
      <c r="L623" s="3"/>
      <c r="M623" s="3"/>
      <c r="N623" s="3"/>
    </row>
    <row r="624" spans="3:14" s="16" customFormat="1" ht="12.75" customHeight="1" x14ac:dyDescent="0.2">
      <c r="C624" s="38"/>
      <c r="I624" s="3"/>
      <c r="J624" s="3"/>
      <c r="K624" s="3"/>
      <c r="L624" s="3"/>
      <c r="M624" s="3"/>
      <c r="N624" s="3"/>
    </row>
    <row r="625" spans="2:14" s="16" customFormat="1" ht="12.75" customHeight="1" x14ac:dyDescent="0.2">
      <c r="C625" s="38"/>
      <c r="I625" s="3"/>
      <c r="J625" s="3"/>
      <c r="K625" s="3"/>
      <c r="L625" s="3"/>
      <c r="M625" s="3"/>
      <c r="N625" s="3"/>
    </row>
    <row r="626" spans="2:14" s="16" customFormat="1" ht="12.75" customHeight="1" x14ac:dyDescent="0.2">
      <c r="C626" s="38"/>
      <c r="D626" s="3"/>
      <c r="E626" s="3"/>
      <c r="F626" s="3"/>
      <c r="G626" s="3"/>
      <c r="I626" s="3"/>
      <c r="J626" s="3"/>
      <c r="K626" s="3"/>
      <c r="L626" s="3"/>
      <c r="M626" s="3"/>
      <c r="N626" s="3"/>
    </row>
    <row r="627" spans="2:14" s="16" customFormat="1" ht="12.75" customHeight="1" x14ac:dyDescent="0.2">
      <c r="B627" s="3"/>
      <c r="C627" s="39"/>
      <c r="D627" s="3"/>
      <c r="E627" s="3"/>
      <c r="F627" s="3"/>
      <c r="G627" s="3"/>
      <c r="I627" s="3"/>
      <c r="J627" s="3"/>
      <c r="K627" s="3"/>
      <c r="L627" s="3"/>
      <c r="M627" s="3"/>
      <c r="N627" s="3"/>
    </row>
    <row r="628" spans="2:14" s="16" customFormat="1" ht="12.75" customHeight="1" x14ac:dyDescent="0.2">
      <c r="B628" s="3"/>
      <c r="C628" s="39"/>
      <c r="D628" s="3"/>
      <c r="E628" s="3"/>
      <c r="F628" s="3"/>
      <c r="G628" s="3"/>
      <c r="I628" s="3"/>
      <c r="J628" s="3"/>
      <c r="K628" s="3"/>
      <c r="L628" s="3"/>
      <c r="M628" s="3"/>
      <c r="N628" s="3"/>
    </row>
    <row r="629" spans="2:14" s="16" customFormat="1" ht="12.75" customHeight="1" x14ac:dyDescent="0.2">
      <c r="B629" s="3"/>
      <c r="C629" s="39"/>
      <c r="D629" s="3"/>
      <c r="E629" s="3"/>
      <c r="F629" s="3"/>
      <c r="G629" s="3"/>
      <c r="I629" s="3"/>
      <c r="J629" s="3"/>
      <c r="K629" s="3"/>
      <c r="L629" s="3"/>
      <c r="M629" s="3"/>
      <c r="N629" s="3"/>
    </row>
  </sheetData>
  <mergeCells count="56">
    <mergeCell ref="A340:G340"/>
    <mergeCell ref="A341:G341"/>
    <mergeCell ref="A342:G342"/>
    <mergeCell ref="A344:A346"/>
    <mergeCell ref="B344:G344"/>
    <mergeCell ref="B345:B346"/>
    <mergeCell ref="C345:C346"/>
    <mergeCell ref="D345:G345"/>
    <mergeCell ref="A287:G287"/>
    <mergeCell ref="A288:G288"/>
    <mergeCell ref="A289:G289"/>
    <mergeCell ref="A291:A293"/>
    <mergeCell ref="B291:G291"/>
    <mergeCell ref="B292:B293"/>
    <mergeCell ref="C292:C293"/>
    <mergeCell ref="D292:G292"/>
    <mergeCell ref="A230:G230"/>
    <mergeCell ref="A231:G231"/>
    <mergeCell ref="A232:G232"/>
    <mergeCell ref="A234:A236"/>
    <mergeCell ref="B234:G234"/>
    <mergeCell ref="B235:B236"/>
    <mergeCell ref="C235:C236"/>
    <mergeCell ref="D235:G235"/>
    <mergeCell ref="A169:G169"/>
    <mergeCell ref="A170:G170"/>
    <mergeCell ref="A171:G171"/>
    <mergeCell ref="A173:A175"/>
    <mergeCell ref="B173:G173"/>
    <mergeCell ref="B174:B175"/>
    <mergeCell ref="C174:C175"/>
    <mergeCell ref="D174:G174"/>
    <mergeCell ref="A114:G114"/>
    <mergeCell ref="A115:G115"/>
    <mergeCell ref="A116:G116"/>
    <mergeCell ref="A118:A120"/>
    <mergeCell ref="B118:G118"/>
    <mergeCell ref="B119:B120"/>
    <mergeCell ref="C119:C120"/>
    <mergeCell ref="D119:G119"/>
    <mergeCell ref="A59:G59"/>
    <mergeCell ref="A60:G60"/>
    <mergeCell ref="A61:G61"/>
    <mergeCell ref="A63:A65"/>
    <mergeCell ref="B63:G63"/>
    <mergeCell ref="B64:B65"/>
    <mergeCell ref="C64:C65"/>
    <mergeCell ref="D64:G64"/>
    <mergeCell ref="A1:G1"/>
    <mergeCell ref="A2:G2"/>
    <mergeCell ref="A3:G3"/>
    <mergeCell ref="A5:A7"/>
    <mergeCell ref="B5:G5"/>
    <mergeCell ref="B6:B7"/>
    <mergeCell ref="C6:C7"/>
    <mergeCell ref="D6:G6"/>
  </mergeCells>
  <printOptions horizontalCentered="1"/>
  <pageMargins left="0.74803149606299213" right="0.74803149606299213" top="0.98425196850393704" bottom="0.98425196850393704" header="0" footer="0"/>
  <pageSetup scale="79" fitToHeight="7" orientation="portrait" r:id="rId1"/>
  <headerFooter alignWithMargins="0"/>
  <rowBreaks count="6" manualBreakCount="6">
    <brk id="58" max="16383" man="1"/>
    <brk id="113" max="16383" man="1"/>
    <brk id="168" max="16383" man="1"/>
    <brk id="229" max="16383" man="1"/>
    <brk id="286" max="16383" man="1"/>
    <brk id="3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JOSELRODRIGUEZ@contraloria.gob.pa</dc:creator>
  <cp:lastModifiedBy>RUBIELA COSME</cp:lastModifiedBy>
  <cp:lastPrinted>2019-09-24T20:22:14Z</cp:lastPrinted>
  <dcterms:created xsi:type="dcterms:W3CDTF">2006-07-03T16:33:51Z</dcterms:created>
  <dcterms:modified xsi:type="dcterms:W3CDTF">2019-12-03T18:38:21Z</dcterms:modified>
</cp:coreProperties>
</file>